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910" windowHeight="7965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D170" i="3" l="1"/>
  <c r="C170" i="3"/>
  <c r="E114" i="3"/>
  <c r="D242" i="3"/>
  <c r="D241" i="3" s="1"/>
  <c r="C242" i="3"/>
  <c r="C241" i="3" s="1"/>
  <c r="E240" i="3"/>
  <c r="D239" i="3"/>
  <c r="C239" i="3"/>
  <c r="C238" i="3" s="1"/>
  <c r="C155" i="3"/>
  <c r="E164" i="3"/>
  <c r="D139" i="3"/>
  <c r="D132" i="3"/>
  <c r="E125" i="3"/>
  <c r="E116" i="3"/>
  <c r="C66" i="3"/>
  <c r="D251" i="3"/>
  <c r="C251" i="3"/>
  <c r="D249" i="3"/>
  <c r="C249" i="3"/>
  <c r="D155" i="3"/>
  <c r="E158" i="3"/>
  <c r="D45" i="3"/>
  <c r="C83" i="3"/>
  <c r="C82" i="3" s="1"/>
  <c r="D121" i="3"/>
  <c r="C121" i="3"/>
  <c r="C104" i="3" s="1"/>
  <c r="E124" i="3"/>
  <c r="D52" i="3"/>
  <c r="C52" i="3"/>
  <c r="E237" i="3"/>
  <c r="E234" i="3"/>
  <c r="E233" i="3"/>
  <c r="E232" i="3"/>
  <c r="E228" i="3"/>
  <c r="E225" i="3"/>
  <c r="E222" i="3"/>
  <c r="E219" i="3"/>
  <c r="E216" i="3"/>
  <c r="E213" i="3"/>
  <c r="E210" i="3"/>
  <c r="E207" i="3"/>
  <c r="E204" i="3"/>
  <c r="E201" i="3"/>
  <c r="E198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68" i="3"/>
  <c r="E163" i="3"/>
  <c r="E162" i="3"/>
  <c r="E161" i="3"/>
  <c r="E160" i="3"/>
  <c r="E159" i="3"/>
  <c r="E157" i="3"/>
  <c r="E156" i="3"/>
  <c r="E153" i="3"/>
  <c r="E150" i="3"/>
  <c r="E147" i="3"/>
  <c r="E143" i="3"/>
  <c r="E140" i="3"/>
  <c r="E138" i="3"/>
  <c r="E127" i="3"/>
  <c r="E126" i="3"/>
  <c r="E123" i="3"/>
  <c r="E122" i="3"/>
  <c r="E118" i="3"/>
  <c r="E117" i="3"/>
  <c r="E115" i="3"/>
  <c r="E113" i="3"/>
  <c r="E112" i="3"/>
  <c r="E111" i="3"/>
  <c r="E110" i="3"/>
  <c r="E109" i="3"/>
  <c r="E107" i="3"/>
  <c r="E106" i="3"/>
  <c r="E105" i="3"/>
  <c r="E103" i="3"/>
  <c r="E100" i="3"/>
  <c r="E97" i="3"/>
  <c r="E96" i="3"/>
  <c r="E93" i="3"/>
  <c r="E81" i="3"/>
  <c r="E77" i="3"/>
  <c r="E67" i="3"/>
  <c r="E64" i="3"/>
  <c r="E61" i="3"/>
  <c r="E59" i="3"/>
  <c r="E57" i="3"/>
  <c r="E56" i="3"/>
  <c r="E50" i="3"/>
  <c r="E46" i="3"/>
  <c r="E42" i="3"/>
  <c r="E39" i="3"/>
  <c r="E33" i="3"/>
  <c r="E30" i="3"/>
  <c r="E29" i="3"/>
  <c r="E28" i="3"/>
  <c r="E27" i="3"/>
  <c r="E24" i="3"/>
  <c r="E21" i="3"/>
  <c r="E18" i="3"/>
  <c r="E14" i="3"/>
  <c r="D71" i="3"/>
  <c r="C71" i="3"/>
  <c r="D245" i="3"/>
  <c r="D247" i="3"/>
  <c r="D253" i="3"/>
  <c r="D218" i="3"/>
  <c r="C218" i="3"/>
  <c r="D196" i="3"/>
  <c r="D130" i="3"/>
  <c r="D129" i="3" s="1"/>
  <c r="D128" i="3" s="1"/>
  <c r="E239" i="3" l="1"/>
  <c r="D238" i="3"/>
  <c r="E238" i="3" s="1"/>
  <c r="D244" i="3"/>
  <c r="C65" i="3"/>
  <c r="E218" i="3"/>
  <c r="D83" i="3"/>
  <c r="D82" i="3" s="1"/>
  <c r="D66" i="3"/>
  <c r="D41" i="3"/>
  <c r="D38" i="3"/>
  <c r="D32" i="3"/>
  <c r="D13" i="3"/>
  <c r="D65" i="3" l="1"/>
  <c r="D236" i="3"/>
  <c r="D235" i="3" s="1"/>
  <c r="D231" i="3"/>
  <c r="D227" i="3"/>
  <c r="D224" i="3"/>
  <c r="D221" i="3"/>
  <c r="D217" i="3"/>
  <c r="D215" i="3"/>
  <c r="D212" i="3"/>
  <c r="D209" i="3"/>
  <c r="D206" i="3"/>
  <c r="D203" i="3"/>
  <c r="D200" i="3"/>
  <c r="D197" i="3"/>
  <c r="D167" i="3"/>
  <c r="D152" i="3"/>
  <c r="D149" i="3"/>
  <c r="D146" i="3"/>
  <c r="D142" i="3"/>
  <c r="D141" i="3" s="1"/>
  <c r="D137" i="3"/>
  <c r="D102" i="3"/>
  <c r="D99" i="3"/>
  <c r="D95" i="3"/>
  <c r="D92" i="3"/>
  <c r="D80" i="3"/>
  <c r="D79" i="3" s="1"/>
  <c r="D76" i="3"/>
  <c r="D63" i="3"/>
  <c r="D60" i="3"/>
  <c r="D58" i="3"/>
  <c r="D55" i="3"/>
  <c r="D49" i="3"/>
  <c r="D26" i="3"/>
  <c r="D12" i="3"/>
  <c r="C236" i="3"/>
  <c r="C235" i="3" s="1"/>
  <c r="C167" i="3"/>
  <c r="C166" i="3" s="1"/>
  <c r="D91" i="3" l="1"/>
  <c r="D145" i="3"/>
  <c r="D220" i="3"/>
  <c r="D154" i="3"/>
  <c r="D98" i="3"/>
  <c r="D151" i="3"/>
  <c r="D202" i="3"/>
  <c r="D214" i="3"/>
  <c r="D226" i="3"/>
  <c r="D104" i="3"/>
  <c r="D166" i="3"/>
  <c r="E166" i="3" s="1"/>
  <c r="E167" i="3"/>
  <c r="D208" i="3"/>
  <c r="E235" i="3"/>
  <c r="E236" i="3"/>
  <c r="D101" i="3"/>
  <c r="D205" i="3"/>
  <c r="D230" i="3"/>
  <c r="D229" i="3" s="1"/>
  <c r="D75" i="3"/>
  <c r="D62" i="3"/>
  <c r="D148" i="3"/>
  <c r="D169" i="3"/>
  <c r="D199" i="3"/>
  <c r="D211" i="3"/>
  <c r="D223" i="3"/>
  <c r="D48" i="3"/>
  <c r="D44" i="3"/>
  <c r="D25" i="3"/>
  <c r="D54" i="3"/>
  <c r="D136" i="3"/>
  <c r="D94" i="3"/>
  <c r="C80" i="3"/>
  <c r="C79" i="3" s="1"/>
  <c r="C78" i="3" s="1"/>
  <c r="C99" i="3"/>
  <c r="C98" i="3" s="1"/>
  <c r="C102" i="3"/>
  <c r="C101" i="3" s="1"/>
  <c r="D165" i="3" l="1"/>
  <c r="E98" i="3"/>
  <c r="D144" i="3"/>
  <c r="E102" i="3"/>
  <c r="E101" i="3"/>
  <c r="D51" i="3"/>
  <c r="D74" i="3"/>
  <c r="E99" i="3"/>
  <c r="D78" i="3"/>
  <c r="E78" i="3" s="1"/>
  <c r="E79" i="3"/>
  <c r="E80" i="3"/>
  <c r="D90" i="3"/>
  <c r="C13" i="3"/>
  <c r="E13" i="3" s="1"/>
  <c r="D135" i="3" l="1"/>
  <c r="D134" i="3" s="1"/>
  <c r="D73" i="3"/>
  <c r="E155" i="3"/>
  <c r="C217" i="3" l="1"/>
  <c r="E217" i="3" s="1"/>
  <c r="C197" i="3"/>
  <c r="E197" i="3" s="1"/>
  <c r="C227" i="3"/>
  <c r="C224" i="3"/>
  <c r="C221" i="3"/>
  <c r="C215" i="3"/>
  <c r="C212" i="3"/>
  <c r="C209" i="3"/>
  <c r="C206" i="3"/>
  <c r="C203" i="3"/>
  <c r="C200" i="3"/>
  <c r="C196" i="3"/>
  <c r="E196" i="3" s="1"/>
  <c r="C146" i="3"/>
  <c r="C149" i="3"/>
  <c r="C152" i="3"/>
  <c r="C137" i="3"/>
  <c r="E137" i="3" s="1"/>
  <c r="C139" i="3"/>
  <c r="E139" i="3" s="1"/>
  <c r="C142" i="3"/>
  <c r="C95" i="3"/>
  <c r="C92" i="3"/>
  <c r="C76" i="3"/>
  <c r="C63" i="3"/>
  <c r="E142" i="3" l="1"/>
  <c r="C141" i="3"/>
  <c r="E141" i="3" s="1"/>
  <c r="C75" i="3"/>
  <c r="E76" i="3"/>
  <c r="C148" i="3"/>
  <c r="E148" i="3" s="1"/>
  <c r="E149" i="3"/>
  <c r="C169" i="3"/>
  <c r="E170" i="3"/>
  <c r="C205" i="3"/>
  <c r="E205" i="3" s="1"/>
  <c r="E206" i="3"/>
  <c r="C220" i="3"/>
  <c r="E220" i="3" s="1"/>
  <c r="E221" i="3"/>
  <c r="E65" i="3"/>
  <c r="E66" i="3"/>
  <c r="E104" i="3"/>
  <c r="E121" i="3"/>
  <c r="C151" i="3"/>
  <c r="E151" i="3" s="1"/>
  <c r="E152" i="3"/>
  <c r="C202" i="3"/>
  <c r="E202" i="3" s="1"/>
  <c r="E203" i="3"/>
  <c r="C214" i="3"/>
  <c r="E214" i="3" s="1"/>
  <c r="E215" i="3"/>
  <c r="C62" i="3"/>
  <c r="E62" i="3" s="1"/>
  <c r="E63" i="3"/>
  <c r="C94" i="3"/>
  <c r="E94" i="3" s="1"/>
  <c r="E95" i="3"/>
  <c r="C199" i="3"/>
  <c r="E199" i="3" s="1"/>
  <c r="E200" i="3"/>
  <c r="C211" i="3"/>
  <c r="E211" i="3" s="1"/>
  <c r="E212" i="3"/>
  <c r="C226" i="3"/>
  <c r="E226" i="3" s="1"/>
  <c r="E227" i="3"/>
  <c r="C91" i="3"/>
  <c r="E91" i="3" s="1"/>
  <c r="E92" i="3"/>
  <c r="C145" i="3"/>
  <c r="E145" i="3" s="1"/>
  <c r="E146" i="3"/>
  <c r="C208" i="3"/>
  <c r="E208" i="3" s="1"/>
  <c r="E209" i="3"/>
  <c r="C223" i="3"/>
  <c r="E223" i="3" s="1"/>
  <c r="E224" i="3"/>
  <c r="C136" i="3"/>
  <c r="E136" i="3" s="1"/>
  <c r="C60" i="3"/>
  <c r="E60" i="3" s="1"/>
  <c r="C58" i="3"/>
  <c r="E58" i="3" s="1"/>
  <c r="C55" i="3"/>
  <c r="E55" i="3" s="1"/>
  <c r="C49" i="3"/>
  <c r="C45" i="3"/>
  <c r="C32" i="3"/>
  <c r="E32" i="3" s="1"/>
  <c r="C38" i="3"/>
  <c r="E38" i="3" s="1"/>
  <c r="C41" i="3"/>
  <c r="E41" i="3" s="1"/>
  <c r="C26" i="3"/>
  <c r="C12" i="3"/>
  <c r="E12" i="3" s="1"/>
  <c r="C154" i="3"/>
  <c r="C231" i="3"/>
  <c r="E169" i="3" l="1"/>
  <c r="C165" i="3"/>
  <c r="C90" i="3"/>
  <c r="E90" i="3" s="1"/>
  <c r="C230" i="3"/>
  <c r="E231" i="3"/>
  <c r="C48" i="3"/>
  <c r="E48" i="3" s="1"/>
  <c r="E49" i="3"/>
  <c r="C74" i="3"/>
  <c r="E75" i="3"/>
  <c r="C144" i="3"/>
  <c r="E144" i="3" s="1"/>
  <c r="E154" i="3"/>
  <c r="C25" i="3"/>
  <c r="E25" i="3" s="1"/>
  <c r="E26" i="3"/>
  <c r="C44" i="3"/>
  <c r="E44" i="3" s="1"/>
  <c r="E45" i="3"/>
  <c r="E165" i="3"/>
  <c r="C54" i="3"/>
  <c r="C51" i="3" s="1"/>
  <c r="C31" i="3"/>
  <c r="C73" i="3" l="1"/>
  <c r="E73" i="3" s="1"/>
  <c r="E74" i="3"/>
  <c r="C229" i="3"/>
  <c r="E229" i="3" s="1"/>
  <c r="E230" i="3"/>
  <c r="E51" i="3"/>
  <c r="E54" i="3"/>
  <c r="D31" i="3"/>
  <c r="C135" i="3" l="1"/>
  <c r="C11" i="3"/>
  <c r="E31" i="3"/>
  <c r="D11" i="3"/>
  <c r="D257" i="3" s="1"/>
  <c r="C134" i="3" l="1"/>
  <c r="E134" i="3" s="1"/>
  <c r="E135" i="3"/>
  <c r="E11" i="3"/>
  <c r="C257" i="3" l="1"/>
  <c r="E257" i="3" s="1"/>
</calcChain>
</file>

<file path=xl/sharedStrings.xml><?xml version="1.0" encoding="utf-8"?>
<sst xmlns="http://schemas.openxmlformats.org/spreadsheetml/2006/main" count="506" uniqueCount="459">
  <si>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</si>
  <si>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</si>
  <si>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</si>
  <si>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</si>
  <si>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</si>
  <si>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</si>
  <si>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</si>
  <si>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</si>
  <si>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</si>
  <si>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</si>
  <si>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</si>
  <si>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</si>
  <si>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</si>
  <si>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</si>
  <si>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</si>
  <si>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</si>
  <si>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</si>
  <si>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</si>
  <si>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</si>
  <si>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</si>
  <si>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</si>
  <si>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</si>
  <si>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</si>
  <si>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</si>
  <si>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</si>
  <si>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</si>
  <si>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</si>
  <si>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</si>
  <si>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</si>
  <si>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</si>
  <si>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</si>
  <si>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</si>
  <si>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</si>
  <si>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</si>
  <si>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</si>
  <si>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</si>
  <si>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</si>
  <si>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</si>
  <si>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</si>
  <si>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</si>
  <si>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</si>
  <si>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</si>
  <si>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</si>
  <si>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</si>
  <si>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</si>
  <si>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</si>
  <si>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</si>
  <si>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</si>
  <si>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</si>
  <si>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</si>
  <si>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</si>
  <si>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</si>
  <si>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</si>
  <si>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</si>
  <si>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</si>
  <si>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</si>
  <si>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</si>
  <si>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</si>
  <si>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</si>
  <si>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</si>
  <si>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</si>
  <si>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</si>
  <si>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</si>
  <si>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</si>
  <si>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</si>
  <si>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</si>
  <si>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</si>
  <si>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</si>
  <si>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</si>
  <si>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</si>
  <si>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</si>
  <si>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</si>
  <si>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</si>
  <si>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</si>
  <si>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</si>
  <si>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</si>
  <si>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</si>
  <si>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</si>
  <si>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</si>
  <si>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</si>
  <si>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</si>
  <si>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</si>
  <si>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</si>
  <si>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</si>
  <si>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</si>
  <si>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</si>
  <si>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</si>
  <si>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</si>
  <si>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</si>
  <si>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</si>
  <si>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</si>
  <si>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</si>
  <si>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</si>
  <si>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</si>
  <si>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</si>
  <si>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</si>
  <si>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</si>
  <si>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</si>
  <si>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</si>
  <si>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</si>
  <si>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</si>
  <si>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</si>
  <si>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</si>
  <si>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</si>
  <si>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</si>
  <si>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</si>
  <si>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</si>
  <si>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</si>
  <si>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</si>
  <si>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</si>
  <si>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</si>
  <si>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</si>
  <si>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</si>
  <si>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</si>
  <si>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</si>
  <si>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</si>
  <si>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</si>
  <si>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</si>
  <si>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</si>
  <si>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</si>
  <si>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</si>
  <si>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</si>
  <si>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</si>
  <si>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</si>
  <si>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</si>
  <si>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</si>
  <si>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</si>
  <si>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</si>
  <si>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</si>
  <si>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</si>
  <si>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</si>
  <si>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</si>
  <si>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</si>
  <si>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</si>
  <si>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</si>
  <si>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</si>
  <si>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</si>
  <si>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</si>
  <si>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</si>
  <si>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</si>
  <si>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</si>
  <si>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</si>
  <si>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</si>
  <si>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</si>
  <si>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</si>
  <si>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</si>
  <si>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</si>
  <si>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</si>
  <si>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</si>
  <si>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</si>
  <si>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</si>
  <si>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</si>
  <si>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</si>
  <si>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</si>
  <si>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</si>
  <si>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</si>
  <si>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</si>
  <si>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</si>
  <si>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</si>
  <si>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</si>
  <si>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</si>
  <si>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</si>
  <si>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</si>
  <si>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</si>
  <si>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</si>
  <si>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</si>
  <si>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</si>
  <si>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</si>
  <si>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</si>
  <si>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</si>
  <si>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</si>
  <si>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</si>
  <si>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</si>
  <si>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</si>
  <si>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</si>
  <si>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</si>
  <si>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</si>
  <si>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</si>
  <si>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</si>
  <si>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</si>
  <si>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</si>
  <si>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</si>
  <si>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</si>
  <si>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</si>
  <si>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</si>
  <si>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</si>
  <si>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</si>
  <si>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</si>
  <si>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</si>
  <si>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</si>
  <si>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</si>
  <si>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</si>
  <si>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</si>
  <si>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</si>
  <si>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</si>
  <si>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</si>
  <si>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</si>
  <si>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</si>
  <si>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</si>
  <si>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</si>
  <si>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</si>
  <si>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</si>
  <si>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</si>
  <si>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</si>
  <si>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</si>
  <si>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</si>
  <si>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</si>
  <si>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</si>
  <si>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961 1 16 33050 05 0000 140</t>
  </si>
  <si>
    <t>161 1 16 33050 05 0000 140</t>
  </si>
  <si>
    <t>322 1 16 43000 01 6000 140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</si>
  <si>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</si>
  <si>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</si>
  <si>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</si>
  <si>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</si>
  <si>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</si>
  <si>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</si>
  <si>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</si>
  <si>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</si>
  <si>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</si>
  <si>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</si>
  <si>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</si>
  <si>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</si>
  <si>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</si>
  <si>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</si>
  <si>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</si>
  <si>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</si>
  <si>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</si>
  <si>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</si>
  <si>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</si>
  <si>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</si>
  <si>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</si>
  <si>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</si>
  <si>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</si>
  <si>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</si>
  <si>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</si>
  <si>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</si>
  <si>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</si>
  <si>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</si>
  <si>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</si>
  <si>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</si>
  <si>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</si>
  <si>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</si>
  <si>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</si>
  <si>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</si>
  <si>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</si>
  <si>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</si>
  <si>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</si>
  <si>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</si>
  <si>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</si>
  <si>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</si>
  <si>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</si>
  <si>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</si>
  <si>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</si>
  <si>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</si>
  <si>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</si>
  <si>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</si>
  <si>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</si>
  <si>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</si>
  <si>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</si>
  <si>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</si>
  <si>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</si>
  <si>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</si>
  <si>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</si>
  <si>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</si>
  <si>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</si>
  <si>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</si>
  <si>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</si>
  <si>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</si>
  <si>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</si>
  <si>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</si>
  <si>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</si>
  <si>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</si>
  <si>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</si>
  <si>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</si>
  <si>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</si>
  <si>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</si>
  <si>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</si>
  <si>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</si>
  <si>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</si>
  <si>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</si>
  <si>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</si>
  <si>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</si>
  <si>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</si>
  <si>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</si>
  <si>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</si>
  <si>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</si>
  <si>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</si>
  <si>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</si>
  <si>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</si>
  <si>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</si>
  <si>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</si>
  <si>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</si>
  <si>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</si>
  <si>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</si>
  <si>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</si>
  <si>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</si>
  <si>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</si>
  <si>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</si>
  <si>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</si>
  <si>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</si>
  <si>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</si>
  <si>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858 2 02 30024 05 3004 150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</si>
  <si>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</si>
  <si>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</si>
  <si>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</si>
  <si>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</si>
  <si>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</si>
  <si>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</si>
  <si>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>100 1 03 02251 01 0000 110</t>
  </si>
  <si>
    <t>100 1 03 02261 01 0000 110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</si>
  <si>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</si>
  <si>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</si>
  <si>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</si>
  <si>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</si>
  <si>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</si>
  <si>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</si>
  <si>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</si>
  <si>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</si>
  <si>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</si>
  <si>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</si>
  <si>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</si>
  <si>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</si>
  <si>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</si>
  <si>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 xml:space="preserve">Приложение  1 </t>
  </si>
  <si>
    <t xml:space="preserve"> Гаврилов-Ямского муниципального района на 2019 год</t>
  </si>
  <si>
    <t>Уточненный план 2019 год</t>
  </si>
  <si>
    <t>Исполнение %</t>
  </si>
  <si>
    <r>
      <rPr>
        <sz val="14"/>
        <rFont val="Times New Roman"/>
        <family val="1"/>
        <charset val="204"/>
      </rPr>
      <t xml:space="preserve">Исполнение </t>
    </r>
    <r>
      <rPr>
        <b/>
        <sz val="14"/>
        <rFont val="Times New Roman"/>
        <family val="1"/>
        <charset val="204"/>
      </rPr>
      <t>д</t>
    </r>
    <r>
      <rPr>
        <sz val="14"/>
        <rFont val="Times New Roman"/>
        <family val="1"/>
        <charset val="204"/>
      </rPr>
      <t xml:space="preserve">оходов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</si>
  <si>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</si>
  <si>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</si>
  <si>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</si>
  <si>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</si>
  <si>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</si>
  <si>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</si>
  <si>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</si>
  <si>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</si>
  <si>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</si>
  <si>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</si>
  <si>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182 1 01 02030 01 2100 110</t>
  </si>
  <si>
    <t>182 1 01 02030 01 1000 110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</si>
  <si>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</si>
  <si>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</si>
  <si>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</si>
  <si>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</si>
  <si>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</si>
  <si>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182 1 05 02010 02 4000 110</t>
  </si>
  <si>
    <t>Единый налог на вмененный доход для отдельных видов деятельности (прочие поступления)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</si>
  <si>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</si>
  <si>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</si>
  <si>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182 1 05 03010 01 2100 110</t>
  </si>
  <si>
    <t>Единый сельскохозяйственный налог (пени по соответствующему платежу)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</si>
  <si>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</si>
  <si>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</si>
  <si>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</si>
  <si>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048 1 12 01042 01 6000 120</t>
  </si>
  <si>
    <t>Плата за размещение твердых коммунальных отходов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</si>
  <si>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</si>
  <si>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</si>
  <si>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муниципальных районов</t>
  </si>
  <si>
    <t>000 113 02995 05 0000 130</t>
  </si>
  <si>
    <t>850 113 02995 05 0000 130</t>
  </si>
  <si>
    <t>852 113 02995 05 0000 130</t>
  </si>
  <si>
    <t>855 113 02995 05 0000 130</t>
  </si>
  <si>
    <t>868 113 02995 05 0000 130</t>
  </si>
  <si>
    <t>869 113 02995 05 0000 130</t>
  </si>
  <si>
    <t>876 113 02995 05 0000 130</t>
  </si>
  <si>
    <t>858 1 16 33050 05 0000140</t>
  </si>
  <si>
    <t>949 1 16 43000 01 0000 140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</si>
  <si>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</si>
  <si>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000 1 17 00000 00 0000 000</t>
  </si>
  <si>
    <t>ПРОЧИЕ НЕНАЛОГОВЫЕ ДОХОДЫ</t>
  </si>
  <si>
    <t>000 1 17 01000 00 0000 00</t>
  </si>
  <si>
    <t>Невыясненные поступления</t>
  </si>
  <si>
    <t>000 1 17 01050 05 0000 180</t>
  </si>
  <si>
    <t>Невыясненные поступления, зачисляемые в бюджеты муниципальных районов</t>
  </si>
  <si>
    <t>868 1 17 01050 05 0000 180</t>
  </si>
  <si>
    <t>БЕЗВОЗМЕЗДНЫЕ ПОСТУПЛЕНИЯ</t>
  </si>
  <si>
    <t>НАЛОГОВЫЕ И НЕНАЛОГОВЫЕ ДОХОДЫ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</si>
  <si>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</si>
  <si>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</si>
  <si>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</si>
  <si>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</si>
  <si>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</si>
  <si>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</si>
  <si>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869 2 19 35250 05 0000 150</t>
  </si>
  <si>
    <t>000 2 19 35260 05 0000 150</t>
  </si>
  <si>
    <t>Возврат остатков субвенций на выплату единовременного пособия при всех формах устройства детей, лишенных родительского попечения, в семью из бюджетов муниципальных районов</t>
  </si>
  <si>
    <t>855 2 19 35260 05 0000 150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</si>
  <si>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</si>
  <si>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</si>
  <si>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850 2 19 60010 05 0000 150</t>
  </si>
  <si>
    <t>869 2 19 60010 05 0000 150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</si>
  <si>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</si>
  <si>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</si>
  <si>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000 1 12 02030 01 1000 120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</si>
  <si>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</si>
  <si>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</si>
  <si>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</si>
  <si>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</si>
  <si>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</si>
  <si>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</si>
  <si>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182 101 02030 01 3000 110</t>
  </si>
  <si>
    <t>182 1 07 01020 01 3000 110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</si>
  <si>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</si>
  <si>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</si>
  <si>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</si>
  <si>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</si>
  <si>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869 1 16 90050 05 0000 140</t>
  </si>
  <si>
    <t>000 2 02 25097 00 0000 150</t>
  </si>
  <si>
    <t>000 2 02 25097 05 0000 150</t>
  </si>
  <si>
    <t>855 2 02 25097 05 0000 150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</si>
  <si>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</si>
  <si>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876 2 02 29999 05 2009 150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</si>
  <si>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</si>
  <si>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876 2 02 29999 05 2010 150</t>
  </si>
  <si>
    <t>Cубсидия на реализацию мероприятий по патриотическому воспитанию граждан</t>
  </si>
  <si>
    <t>869 2 19 35380 05 0000 150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</si>
  <si>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</si>
  <si>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000 2 19 35380 05 0000 150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</si>
  <si>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</si>
  <si>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000 2 19 35462 05 0000 150</t>
  </si>
  <si>
    <t>869 2 19 35462 05 0000 150</t>
  </si>
  <si>
    <t>858 2 02 20041 05 0000 150</t>
  </si>
  <si>
    <t>000 2 02 20041 05 0000 150</t>
  </si>
  <si>
    <t>000 2 02 20041 00 0000 150</t>
  </si>
  <si>
    <t>141 1 16 08010 01 6000 140</t>
  </si>
  <si>
    <t>850 1 17 05050 05 0000 180</t>
  </si>
  <si>
    <t>Прочие неналоговые доходы бюджетов муниципальных районов</t>
  </si>
  <si>
    <t>Прочие неналоговые доходы</t>
  </si>
  <si>
    <t>000 1 17 05000 05 0000 180</t>
  </si>
  <si>
    <t>868 2 02 29999 05 2045 150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</si>
  <si>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</si>
  <si>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858 2 02 49999 05 4007 150</t>
  </si>
  <si>
    <t>Межбюджетныйтрансферт на оказание государственной поддержки отдельным категориям гражддан для проведения ремонта жилых помещений и (или) работ, направленных на повышение уровня обеспеченности их коммунальными услугами</t>
  </si>
  <si>
    <t>Прочие межбюджетные трансферты, передаваемые бюджетам муниципальных районов</t>
  </si>
  <si>
    <t>000 2 02 49999 05 0000 150</t>
  </si>
  <si>
    <t>000 2 02 49999 00 0000 150</t>
  </si>
  <si>
    <t>Прочие межбюджетные трансферты, передаваемые бюджетам</t>
  </si>
  <si>
    <t>000 2 18 60010 05 0000 150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</si>
  <si>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</si>
  <si>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876 2 18 60010 05 0000 150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</si>
  <si>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</si>
  <si>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876 2 19 60010 05 0000 150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</si>
  <si>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</si>
  <si>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</si>
  <si>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</si>
  <si>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</si>
  <si>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добычу общераспространенных полезных ископаемых (суммы денежных взысканий (штрафов) по соответствующему платежу согласно законодательству Российской Федерации)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</si>
  <si>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</si>
  <si>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</si>
  <si>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</si>
  <si>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</si>
  <si>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</si>
  <si>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Исполнено за 9 мес.2019 год</t>
  </si>
  <si>
    <t>000 2 02 19999 00 0000 150</t>
  </si>
  <si>
    <t>000 2 02 19999 05 000 150</t>
  </si>
  <si>
    <t>852 2 02 19999 05 1004 150</t>
  </si>
  <si>
    <t xml:space="preserve">от 31.10.2019    № 6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</si>
</sst>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57"/>
  <sheetViews>
    <sheetView tabSelected="1" zoomScaleNormal="100" workbookViewId="0">
      <selection activeCell="I9" sqref="I9"/>
    </sheetView>
  </sheetViews>
  <sheetFormatPr defaultRowHeight="15" x14ac:dyDescent="0.25"/>
  <cols>
    <col min="1" max="1" width="28" style="2" customWidth="1"/>
    <col min="2" max="2" width="53.28515625" style="2" customWidth="1"/>
    <col min="3" max="3" width="13.85546875" style="2" customWidth="1"/>
    <col min="4" max="4" width="13.28515625" style="2" customWidth="1"/>
    <col min="5" max="5" width="12.5703125" style="2" customWidth="1"/>
    <col min="6" max="16384" width="9.140625" style="2"/>
  </cols>
  <sheetData>
    <row r="1" spans="1:8" x14ac:dyDescent="0.25">
      <c r="A1" s="23" t="s">
        <v>324</v>
      </c>
      <c r="B1" s="23"/>
      <c r="C1" s="23"/>
      <c r="D1" s="23"/>
      <c r="E1" s="23"/>
      <c r="G1" s="15"/>
      <c r="H1" s="15"/>
    </row>
    <row r="2" spans="1:8" x14ac:dyDescent="0.25">
      <c r="A2" s="23" t="s">
        <v>317</v>
      </c>
      <c r="B2" s="23"/>
      <c r="C2" s="23"/>
      <c r="D2" s="23"/>
      <c r="E2" s="23"/>
      <c r="G2" s="15"/>
      <c r="H2" s="15"/>
    </row>
    <row r="3" spans="1:8" x14ac:dyDescent="0.25">
      <c r="A3" s="23" t="s">
        <v>318</v>
      </c>
      <c r="B3" s="23"/>
      <c r="C3" s="23"/>
      <c r="D3" s="23"/>
      <c r="E3" s="23"/>
      <c r="G3" s="14"/>
    </row>
    <row r="4" spans="1:8" x14ac:dyDescent="0.25">
      <c r="A4" s="23" t="s">
        <v>458</v>
      </c>
      <c r="B4" s="23"/>
      <c r="C4" s="23"/>
      <c r="D4" s="23"/>
      <c r="E4" s="23"/>
    </row>
    <row r="5" spans="1:8" x14ac:dyDescent="0.25">
      <c r="B5" s="15"/>
      <c r="C5" s="15"/>
    </row>
    <row r="6" spans="1:8" ht="18.75" x14ac:dyDescent="0.25">
      <c r="A6" s="20" t="s">
        <v>328</v>
      </c>
      <c r="B6" s="20"/>
      <c r="C6" s="20"/>
    </row>
    <row r="7" spans="1:8" ht="18.75" x14ac:dyDescent="0.25">
      <c r="A7" s="22" t="s">
        <v>325</v>
      </c>
      <c r="B7" s="22"/>
      <c r="C7" s="22"/>
    </row>
    <row r="9" spans="1:8" ht="63" x14ac:dyDescent="0.25">
      <c r="A9" s="21" t="s">
        <v>3</v>
      </c>
      <c r="B9" s="21" t="s">
        <v>4</v>
      </c>
      <c r="C9" s="17" t="s">
        <v>326</v>
      </c>
      <c r="D9" s="19" t="s">
        <v>454</v>
      </c>
      <c r="E9" s="17" t="s">
        <v>327</v>
      </c>
    </row>
    <row r="10" spans="1:8" ht="15.75" x14ac:dyDescent="0.25">
      <c r="A10" s="21"/>
      <c r="B10" s="21"/>
      <c r="C10" s="16" t="s">
        <v>5</v>
      </c>
      <c r="D10" s="17" t="s">
        <v>5</v>
      </c>
      <c r="E10" s="17"/>
    </row>
    <row r="11" spans="1:8" ht="15.75" x14ac:dyDescent="0.25">
      <c r="A11" s="3" t="s">
        <v>6</v>
      </c>
      <c r="B11" s="4" t="s">
        <v>378</v>
      </c>
      <c r="C11" s="5">
        <f>C12+C25+C31+C44+C48+C51+C65+C73+C90+C104</f>
        <v>109472576</v>
      </c>
      <c r="D11" s="5">
        <f>D12+D25+D31+D44+D48+D51+D65+D73+D90+D104+D128</f>
        <v>82394162</v>
      </c>
      <c r="E11" s="5">
        <f>D11/C11%</f>
        <v>75.264659890710888</v>
      </c>
    </row>
    <row r="12" spans="1:8" ht="15.75" x14ac:dyDescent="0.25">
      <c r="A12" s="3" t="s">
        <v>191</v>
      </c>
      <c r="B12" s="4" t="s">
        <v>7</v>
      </c>
      <c r="C12" s="5">
        <f>C13</f>
        <v>78624000</v>
      </c>
      <c r="D12" s="5">
        <f>D13</f>
        <v>56649419</v>
      </c>
      <c r="E12" s="5">
        <f t="shared" ref="E12:E78" si="0">D12/C12%</f>
        <v>72.051051841676838</v>
      </c>
    </row>
    <row r="13" spans="1:8" ht="15.75" x14ac:dyDescent="0.25">
      <c r="A13" s="3" t="s">
        <v>192</v>
      </c>
      <c r="B13" s="4" t="s">
        <v>8</v>
      </c>
      <c r="C13" s="5">
        <f>C14+C18+C21+C24</f>
        <v>78624000</v>
      </c>
      <c r="D13" s="5">
        <f>SUM(D14:D24)</f>
        <v>56649419</v>
      </c>
      <c r="E13" s="5">
        <f t="shared" si="0"/>
        <v>72.051051841676838</v>
      </c>
    </row>
    <row r="14" spans="1:8" ht="97.5" x14ac:dyDescent="0.25">
      <c r="A14" s="6" t="s">
        <v>9</v>
      </c>
      <c r="B14" s="7" t="s">
        <v>218</v>
      </c>
      <c r="C14" s="1">
        <v>77474000</v>
      </c>
      <c r="D14" s="1">
        <v>55781441</v>
      </c>
      <c r="E14" s="5">
        <f t="shared" si="0"/>
        <v>72.000207811652942</v>
      </c>
    </row>
    <row r="15" spans="1:8" ht="110.25" x14ac:dyDescent="0.25">
      <c r="A15" s="6" t="s">
        <v>329</v>
      </c>
      <c r="B15" s="8" t="s">
        <v>330</v>
      </c>
      <c r="C15" s="1">
        <v>0</v>
      </c>
      <c r="D15" s="1">
        <v>38221</v>
      </c>
      <c r="E15" s="5"/>
    </row>
    <row r="16" spans="1:8" ht="141.75" x14ac:dyDescent="0.25">
      <c r="A16" s="6" t="s">
        <v>331</v>
      </c>
      <c r="B16" s="8" t="s">
        <v>332</v>
      </c>
      <c r="C16" s="1">
        <v>0</v>
      </c>
      <c r="D16" s="1">
        <v>30356</v>
      </c>
      <c r="E16" s="5"/>
    </row>
    <row r="17" spans="1:5" ht="110.25" x14ac:dyDescent="0.25">
      <c r="A17" s="6" t="s">
        <v>333</v>
      </c>
      <c r="B17" s="8" t="s">
        <v>334</v>
      </c>
      <c r="C17" s="1">
        <v>0</v>
      </c>
      <c r="D17" s="1">
        <v>-891</v>
      </c>
      <c r="E17" s="5"/>
    </row>
    <row r="18" spans="1:5" ht="141.75" x14ac:dyDescent="0.25">
      <c r="A18" s="6" t="s">
        <v>10</v>
      </c>
      <c r="B18" s="7" t="s">
        <v>11</v>
      </c>
      <c r="C18" s="1">
        <v>200000</v>
      </c>
      <c r="D18" s="1">
        <v>48300</v>
      </c>
      <c r="E18" s="5">
        <f t="shared" si="0"/>
        <v>24.15</v>
      </c>
    </row>
    <row r="19" spans="1:5" ht="157.5" x14ac:dyDescent="0.25">
      <c r="A19" s="6" t="s">
        <v>335</v>
      </c>
      <c r="B19" s="8" t="s">
        <v>336</v>
      </c>
      <c r="C19" s="1">
        <v>0</v>
      </c>
      <c r="D19" s="1">
        <v>76</v>
      </c>
      <c r="E19" s="5"/>
    </row>
    <row r="20" spans="1:5" ht="189" x14ac:dyDescent="0.25">
      <c r="A20" s="6" t="s">
        <v>337</v>
      </c>
      <c r="B20" s="8" t="s">
        <v>338</v>
      </c>
      <c r="C20" s="1">
        <v>0</v>
      </c>
      <c r="D20" s="1">
        <v>6352</v>
      </c>
      <c r="E20" s="5"/>
    </row>
    <row r="21" spans="1:5" ht="63" x14ac:dyDescent="0.25">
      <c r="A21" s="6" t="s">
        <v>340</v>
      </c>
      <c r="B21" s="7" t="s">
        <v>12</v>
      </c>
      <c r="C21" s="1">
        <v>600000</v>
      </c>
      <c r="D21" s="1">
        <v>613587</v>
      </c>
      <c r="E21" s="5">
        <f t="shared" si="0"/>
        <v>102.2645</v>
      </c>
    </row>
    <row r="22" spans="1:5" ht="63" x14ac:dyDescent="0.25">
      <c r="A22" s="6" t="s">
        <v>339</v>
      </c>
      <c r="B22" s="7" t="s">
        <v>341</v>
      </c>
      <c r="C22" s="1">
        <v>0</v>
      </c>
      <c r="D22" s="1">
        <v>33085</v>
      </c>
      <c r="E22" s="5"/>
    </row>
    <row r="23" spans="1:5" ht="110.25" x14ac:dyDescent="0.25">
      <c r="A23" s="6" t="s">
        <v>402</v>
      </c>
      <c r="B23" s="7" t="s">
        <v>444</v>
      </c>
      <c r="C23" s="1">
        <v>0</v>
      </c>
      <c r="D23" s="1">
        <v>25702</v>
      </c>
      <c r="E23" s="5"/>
    </row>
    <row r="24" spans="1:5" ht="157.5" x14ac:dyDescent="0.25">
      <c r="A24" s="6" t="s">
        <v>199</v>
      </c>
      <c r="B24" s="8" t="s">
        <v>200</v>
      </c>
      <c r="C24" s="1">
        <v>350000</v>
      </c>
      <c r="D24" s="1">
        <v>73190</v>
      </c>
      <c r="E24" s="5">
        <f t="shared" si="0"/>
        <v>20.911428571428573</v>
      </c>
    </row>
    <row r="25" spans="1:5" ht="47.25" x14ac:dyDescent="0.25">
      <c r="A25" s="3" t="s">
        <v>13</v>
      </c>
      <c r="B25" s="4" t="s">
        <v>14</v>
      </c>
      <c r="C25" s="5">
        <f>C26</f>
        <v>6794226</v>
      </c>
      <c r="D25" s="5">
        <f>D26</f>
        <v>5018472</v>
      </c>
      <c r="E25" s="5">
        <f t="shared" si="0"/>
        <v>73.86377786078944</v>
      </c>
    </row>
    <row r="26" spans="1:5" ht="47.25" x14ac:dyDescent="0.25">
      <c r="A26" s="9" t="s">
        <v>15</v>
      </c>
      <c r="B26" s="10" t="s">
        <v>16</v>
      </c>
      <c r="C26" s="11">
        <f>C27+C28+C29+C30</f>
        <v>6794226</v>
      </c>
      <c r="D26" s="11">
        <f>D27+D28+D29+D30</f>
        <v>5018472</v>
      </c>
      <c r="E26" s="5">
        <f t="shared" si="0"/>
        <v>73.86377786078944</v>
      </c>
    </row>
    <row r="27" spans="1:5" ht="157.5" x14ac:dyDescent="0.25">
      <c r="A27" s="9" t="s">
        <v>306</v>
      </c>
      <c r="B27" s="10" t="s">
        <v>307</v>
      </c>
      <c r="C27" s="11">
        <v>3103297</v>
      </c>
      <c r="D27" s="11">
        <v>2271765</v>
      </c>
      <c r="E27" s="5">
        <f t="shared" si="0"/>
        <v>73.204884998116512</v>
      </c>
    </row>
    <row r="28" spans="1:5" ht="157.5" x14ac:dyDescent="0.25">
      <c r="A28" s="9" t="s">
        <v>308</v>
      </c>
      <c r="B28" s="10" t="s">
        <v>445</v>
      </c>
      <c r="C28" s="11">
        <v>16773</v>
      </c>
      <c r="D28" s="11">
        <v>17272</v>
      </c>
      <c r="E28" s="5">
        <f t="shared" si="0"/>
        <v>102.97501937637871</v>
      </c>
    </row>
    <row r="29" spans="1:5" ht="141.75" x14ac:dyDescent="0.25">
      <c r="A29" s="9" t="s">
        <v>309</v>
      </c>
      <c r="B29" s="10" t="s">
        <v>446</v>
      </c>
      <c r="C29" s="11">
        <v>4156883</v>
      </c>
      <c r="D29" s="11">
        <v>3113659</v>
      </c>
      <c r="E29" s="5">
        <f t="shared" si="0"/>
        <v>74.903695870198888</v>
      </c>
    </row>
    <row r="30" spans="1:5" ht="141.75" x14ac:dyDescent="0.25">
      <c r="A30" s="9" t="s">
        <v>310</v>
      </c>
      <c r="B30" s="10" t="s">
        <v>447</v>
      </c>
      <c r="C30" s="11">
        <v>-482727</v>
      </c>
      <c r="D30" s="11">
        <v>-384224</v>
      </c>
      <c r="E30" s="5">
        <f t="shared" si="0"/>
        <v>79.594470580680166</v>
      </c>
    </row>
    <row r="31" spans="1:5" ht="31.5" x14ac:dyDescent="0.25">
      <c r="A31" s="3" t="s">
        <v>185</v>
      </c>
      <c r="B31" s="4" t="s">
        <v>17</v>
      </c>
      <c r="C31" s="5">
        <f>C32+C38+C41</f>
        <v>6617000</v>
      </c>
      <c r="D31" s="5">
        <f>D32+D38+D41</f>
        <v>5334091</v>
      </c>
      <c r="E31" s="5">
        <f t="shared" si="0"/>
        <v>80.61192383255252</v>
      </c>
    </row>
    <row r="32" spans="1:5" ht="31.5" x14ac:dyDescent="0.25">
      <c r="A32" s="9" t="s">
        <v>18</v>
      </c>
      <c r="B32" s="10" t="s">
        <v>2</v>
      </c>
      <c r="C32" s="11">
        <f>C33</f>
        <v>5799000</v>
      </c>
      <c r="D32" s="11">
        <f>SUM(D33:D37)</f>
        <v>4858208</v>
      </c>
      <c r="E32" s="5">
        <f t="shared" si="0"/>
        <v>83.776651146749444</v>
      </c>
    </row>
    <row r="33" spans="1:5" ht="78.75" x14ac:dyDescent="0.25">
      <c r="A33" s="6" t="s">
        <v>19</v>
      </c>
      <c r="B33" s="7" t="s">
        <v>219</v>
      </c>
      <c r="C33" s="1">
        <v>5799000</v>
      </c>
      <c r="D33" s="1">
        <v>4777727</v>
      </c>
      <c r="E33" s="5">
        <f t="shared" si="0"/>
        <v>82.388808415244014</v>
      </c>
    </row>
    <row r="34" spans="1:5" ht="47.25" x14ac:dyDescent="0.25">
      <c r="A34" s="6" t="s">
        <v>342</v>
      </c>
      <c r="B34" s="7" t="s">
        <v>343</v>
      </c>
      <c r="C34" s="1">
        <v>0</v>
      </c>
      <c r="D34" s="1">
        <v>47072</v>
      </c>
      <c r="E34" s="5"/>
    </row>
    <row r="35" spans="1:5" ht="78.75" x14ac:dyDescent="0.25">
      <c r="A35" s="6" t="s">
        <v>344</v>
      </c>
      <c r="B35" s="7" t="s">
        <v>345</v>
      </c>
      <c r="C35" s="1">
        <v>0</v>
      </c>
      <c r="D35" s="1">
        <v>36048</v>
      </c>
      <c r="E35" s="5"/>
    </row>
    <row r="36" spans="1:5" ht="31.5" x14ac:dyDescent="0.25">
      <c r="A36" s="6" t="s">
        <v>346</v>
      </c>
      <c r="B36" s="7" t="s">
        <v>347</v>
      </c>
      <c r="C36" s="1">
        <v>0</v>
      </c>
      <c r="D36" s="1">
        <v>-2681</v>
      </c>
      <c r="E36" s="5"/>
    </row>
    <row r="37" spans="1:5" ht="63" x14ac:dyDescent="0.25">
      <c r="A37" s="6" t="s">
        <v>348</v>
      </c>
      <c r="B37" s="7" t="s">
        <v>349</v>
      </c>
      <c r="C37" s="1">
        <v>0</v>
      </c>
      <c r="D37" s="1">
        <v>42</v>
      </c>
      <c r="E37" s="5"/>
    </row>
    <row r="38" spans="1:5" ht="15.75" x14ac:dyDescent="0.25">
      <c r="A38" s="9" t="s">
        <v>20</v>
      </c>
      <c r="B38" s="10" t="s">
        <v>1</v>
      </c>
      <c r="C38" s="11">
        <f>C39</f>
        <v>166000</v>
      </c>
      <c r="D38" s="11">
        <f>SUM(D39:D40)</f>
        <v>68087</v>
      </c>
      <c r="E38" s="5">
        <f t="shared" si="0"/>
        <v>41.016265060240961</v>
      </c>
    </row>
    <row r="39" spans="1:5" ht="63" x14ac:dyDescent="0.25">
      <c r="A39" s="6" t="s">
        <v>21</v>
      </c>
      <c r="B39" s="7" t="s">
        <v>0</v>
      </c>
      <c r="C39" s="1">
        <v>166000</v>
      </c>
      <c r="D39" s="1">
        <v>68071</v>
      </c>
      <c r="E39" s="5">
        <f t="shared" si="0"/>
        <v>41.006626506024098</v>
      </c>
    </row>
    <row r="40" spans="1:5" ht="31.5" x14ac:dyDescent="0.25">
      <c r="A40" s="6" t="s">
        <v>350</v>
      </c>
      <c r="B40" s="7" t="s">
        <v>351</v>
      </c>
      <c r="C40" s="1">
        <v>0</v>
      </c>
      <c r="D40" s="1">
        <v>16</v>
      </c>
      <c r="E40" s="5"/>
    </row>
    <row r="41" spans="1:5" ht="31.5" x14ac:dyDescent="0.25">
      <c r="A41" s="9" t="s">
        <v>22</v>
      </c>
      <c r="B41" s="10" t="s">
        <v>23</v>
      </c>
      <c r="C41" s="11">
        <f>C42</f>
        <v>652000</v>
      </c>
      <c r="D41" s="11">
        <f>SUM(D42:D43)</f>
        <v>407796</v>
      </c>
      <c r="E41" s="5">
        <f t="shared" si="0"/>
        <v>62.545398773006134</v>
      </c>
    </row>
    <row r="42" spans="1:5" ht="94.5" x14ac:dyDescent="0.25">
      <c r="A42" s="6" t="s">
        <v>24</v>
      </c>
      <c r="B42" s="7" t="s">
        <v>352</v>
      </c>
      <c r="C42" s="1">
        <v>652000</v>
      </c>
      <c r="D42" s="1">
        <v>405227</v>
      </c>
      <c r="E42" s="5">
        <f t="shared" si="0"/>
        <v>62.15138036809816</v>
      </c>
    </row>
    <row r="43" spans="1:5" ht="63" x14ac:dyDescent="0.25">
      <c r="A43" s="6" t="s">
        <v>353</v>
      </c>
      <c r="B43" s="7" t="s">
        <v>354</v>
      </c>
      <c r="C43" s="1">
        <v>0</v>
      </c>
      <c r="D43" s="1">
        <v>2569</v>
      </c>
      <c r="E43" s="5"/>
    </row>
    <row r="44" spans="1:5" ht="31.5" x14ac:dyDescent="0.25">
      <c r="A44" s="3" t="s">
        <v>184</v>
      </c>
      <c r="B44" s="4" t="s">
        <v>25</v>
      </c>
      <c r="C44" s="5">
        <f>C45</f>
        <v>498000</v>
      </c>
      <c r="D44" s="5">
        <f>D45</f>
        <v>288259</v>
      </c>
      <c r="E44" s="5">
        <f t="shared" si="0"/>
        <v>57.883333333333333</v>
      </c>
    </row>
    <row r="45" spans="1:5" ht="15.75" x14ac:dyDescent="0.25">
      <c r="A45" s="9" t="s">
        <v>26</v>
      </c>
      <c r="B45" s="10" t="s">
        <v>27</v>
      </c>
      <c r="C45" s="11">
        <f>C46</f>
        <v>498000</v>
      </c>
      <c r="D45" s="11">
        <f>D46+D47</f>
        <v>288259</v>
      </c>
      <c r="E45" s="5">
        <f t="shared" si="0"/>
        <v>57.883333333333333</v>
      </c>
    </row>
    <row r="46" spans="1:5" ht="31.5" x14ac:dyDescent="0.25">
      <c r="A46" s="6" t="s">
        <v>28</v>
      </c>
      <c r="B46" s="7" t="s">
        <v>29</v>
      </c>
      <c r="C46" s="1">
        <v>498000</v>
      </c>
      <c r="D46" s="1">
        <v>287326</v>
      </c>
      <c r="E46" s="5">
        <f t="shared" si="0"/>
        <v>57.695983935742973</v>
      </c>
    </row>
    <row r="47" spans="1:5" ht="78.75" x14ac:dyDescent="0.25">
      <c r="A47" s="6" t="s">
        <v>403</v>
      </c>
      <c r="B47" s="7" t="s">
        <v>448</v>
      </c>
      <c r="C47" s="1">
        <v>0</v>
      </c>
      <c r="D47" s="1">
        <v>933</v>
      </c>
      <c r="E47" s="5"/>
    </row>
    <row r="48" spans="1:5" ht="15.75" x14ac:dyDescent="0.25">
      <c r="A48" s="3" t="s">
        <v>30</v>
      </c>
      <c r="B48" s="4" t="s">
        <v>31</v>
      </c>
      <c r="C48" s="5">
        <f>C49</f>
        <v>2609000</v>
      </c>
      <c r="D48" s="5">
        <f>D49</f>
        <v>2226276</v>
      </c>
      <c r="E48" s="5">
        <f t="shared" si="0"/>
        <v>85.330624760444621</v>
      </c>
    </row>
    <row r="49" spans="1:5" ht="47.25" x14ac:dyDescent="0.25">
      <c r="A49" s="9" t="s">
        <v>32</v>
      </c>
      <c r="B49" s="10" t="s">
        <v>198</v>
      </c>
      <c r="C49" s="11">
        <f>C50</f>
        <v>2609000</v>
      </c>
      <c r="D49" s="11">
        <f>D50</f>
        <v>2226276</v>
      </c>
      <c r="E49" s="5">
        <f t="shared" si="0"/>
        <v>85.330624760444621</v>
      </c>
    </row>
    <row r="50" spans="1:5" ht="63" x14ac:dyDescent="0.25">
      <c r="A50" s="6" t="s">
        <v>33</v>
      </c>
      <c r="B50" s="7" t="s">
        <v>34</v>
      </c>
      <c r="C50" s="1">
        <v>2609000</v>
      </c>
      <c r="D50" s="1">
        <v>2226276</v>
      </c>
      <c r="E50" s="5">
        <f t="shared" si="0"/>
        <v>85.330624760444621</v>
      </c>
    </row>
    <row r="51" spans="1:5" ht="47.25" x14ac:dyDescent="0.25">
      <c r="A51" s="3" t="s">
        <v>182</v>
      </c>
      <c r="B51" s="4" t="s">
        <v>35</v>
      </c>
      <c r="C51" s="5">
        <f>C54+C62+C52</f>
        <v>5588000</v>
      </c>
      <c r="D51" s="5">
        <f>D54+D62+D52</f>
        <v>4571802</v>
      </c>
      <c r="E51" s="5">
        <f t="shared" si="0"/>
        <v>81.814638511095211</v>
      </c>
    </row>
    <row r="52" spans="1:5" ht="94.5" x14ac:dyDescent="0.25">
      <c r="A52" s="9" t="s">
        <v>407</v>
      </c>
      <c r="B52" s="10" t="s">
        <v>406</v>
      </c>
      <c r="C52" s="11">
        <f>C53</f>
        <v>0</v>
      </c>
      <c r="D52" s="11">
        <f>D53</f>
        <v>21041</v>
      </c>
      <c r="E52" s="11"/>
    </row>
    <row r="53" spans="1:5" ht="63" x14ac:dyDescent="0.25">
      <c r="A53" s="6" t="s">
        <v>405</v>
      </c>
      <c r="B53" s="7" t="s">
        <v>404</v>
      </c>
      <c r="C53" s="1">
        <v>0</v>
      </c>
      <c r="D53" s="1">
        <v>21041</v>
      </c>
      <c r="E53" s="1"/>
    </row>
    <row r="54" spans="1:5" ht="110.25" x14ac:dyDescent="0.25">
      <c r="A54" s="9" t="s">
        <v>183</v>
      </c>
      <c r="B54" s="10" t="s">
        <v>36</v>
      </c>
      <c r="C54" s="11">
        <f>C55+C58+C61</f>
        <v>5586000</v>
      </c>
      <c r="D54" s="11">
        <f>D55+D58+D61</f>
        <v>4549310</v>
      </c>
      <c r="E54" s="11">
        <f t="shared" si="0"/>
        <v>81.441281775868248</v>
      </c>
    </row>
    <row r="55" spans="1:5" ht="78.75" x14ac:dyDescent="0.25">
      <c r="A55" s="9" t="s">
        <v>37</v>
      </c>
      <c r="B55" s="10" t="s">
        <v>38</v>
      </c>
      <c r="C55" s="11">
        <f>C56+C57</f>
        <v>4660000</v>
      </c>
      <c r="D55" s="11">
        <f>D56+D57</f>
        <v>3286297</v>
      </c>
      <c r="E55" s="5">
        <f t="shared" si="0"/>
        <v>70.521394849785409</v>
      </c>
    </row>
    <row r="56" spans="1:5" ht="126" x14ac:dyDescent="0.25">
      <c r="A56" s="6" t="s">
        <v>39</v>
      </c>
      <c r="B56" s="7" t="s">
        <v>40</v>
      </c>
      <c r="C56" s="1">
        <v>3160000</v>
      </c>
      <c r="D56" s="1">
        <v>2228715</v>
      </c>
      <c r="E56" s="5">
        <f t="shared" si="0"/>
        <v>70.52895569620253</v>
      </c>
    </row>
    <row r="57" spans="1:5" ht="110.25" x14ac:dyDescent="0.25">
      <c r="A57" s="6" t="s">
        <v>41</v>
      </c>
      <c r="B57" s="7" t="s">
        <v>42</v>
      </c>
      <c r="C57" s="1">
        <v>1500000</v>
      </c>
      <c r="D57" s="1">
        <v>1057582</v>
      </c>
      <c r="E57" s="5">
        <f t="shared" si="0"/>
        <v>70.505466666666663</v>
      </c>
    </row>
    <row r="58" spans="1:5" ht="110.25" x14ac:dyDescent="0.25">
      <c r="A58" s="9" t="s">
        <v>43</v>
      </c>
      <c r="B58" s="10" t="s">
        <v>44</v>
      </c>
      <c r="C58" s="11">
        <f>C59</f>
        <v>226000</v>
      </c>
      <c r="D58" s="11">
        <f>D59</f>
        <v>272011</v>
      </c>
      <c r="E58" s="5">
        <f t="shared" si="0"/>
        <v>120.35884955752212</v>
      </c>
    </row>
    <row r="59" spans="1:5" ht="94.5" x14ac:dyDescent="0.25">
      <c r="A59" s="6" t="s">
        <v>45</v>
      </c>
      <c r="B59" s="7" t="s">
        <v>46</v>
      </c>
      <c r="C59" s="1">
        <v>226000</v>
      </c>
      <c r="D59" s="1">
        <v>272011</v>
      </c>
      <c r="E59" s="5">
        <f t="shared" si="0"/>
        <v>120.35884955752212</v>
      </c>
    </row>
    <row r="60" spans="1:5" ht="47.25" x14ac:dyDescent="0.25">
      <c r="A60" s="9" t="s">
        <v>193</v>
      </c>
      <c r="B60" s="10" t="s">
        <v>47</v>
      </c>
      <c r="C60" s="11">
        <f>C61</f>
        <v>700000</v>
      </c>
      <c r="D60" s="11">
        <f>D61</f>
        <v>991002</v>
      </c>
      <c r="E60" s="5">
        <f t="shared" si="0"/>
        <v>141.57171428571428</v>
      </c>
    </row>
    <row r="61" spans="1:5" ht="47.25" x14ac:dyDescent="0.25">
      <c r="A61" s="6" t="s">
        <v>48</v>
      </c>
      <c r="B61" s="7" t="s">
        <v>49</v>
      </c>
      <c r="C61" s="1">
        <v>700000</v>
      </c>
      <c r="D61" s="1">
        <v>991002</v>
      </c>
      <c r="E61" s="5">
        <f t="shared" si="0"/>
        <v>141.57171428571428</v>
      </c>
    </row>
    <row r="62" spans="1:5" ht="31.5" x14ac:dyDescent="0.25">
      <c r="A62" s="3" t="s">
        <v>50</v>
      </c>
      <c r="B62" s="4" t="s">
        <v>51</v>
      </c>
      <c r="C62" s="5">
        <f>C63</f>
        <v>2000</v>
      </c>
      <c r="D62" s="5">
        <f>D63</f>
        <v>1451</v>
      </c>
      <c r="E62" s="5">
        <f t="shared" si="0"/>
        <v>72.55</v>
      </c>
    </row>
    <row r="63" spans="1:5" ht="63" x14ac:dyDescent="0.25">
      <c r="A63" s="9" t="s">
        <v>52</v>
      </c>
      <c r="B63" s="10" t="s">
        <v>53</v>
      </c>
      <c r="C63" s="11">
        <f>C64</f>
        <v>2000</v>
      </c>
      <c r="D63" s="11">
        <f>D64</f>
        <v>1451</v>
      </c>
      <c r="E63" s="5">
        <f t="shared" si="0"/>
        <v>72.55</v>
      </c>
    </row>
    <row r="64" spans="1:5" ht="78.75" x14ac:dyDescent="0.25">
      <c r="A64" s="6" t="s">
        <v>54</v>
      </c>
      <c r="B64" s="7" t="s">
        <v>55</v>
      </c>
      <c r="C64" s="1">
        <v>2000</v>
      </c>
      <c r="D64" s="1">
        <v>1451</v>
      </c>
      <c r="E64" s="5">
        <f t="shared" si="0"/>
        <v>72.55</v>
      </c>
    </row>
    <row r="65" spans="1:5" ht="31.5" x14ac:dyDescent="0.25">
      <c r="A65" s="3" t="s">
        <v>56</v>
      </c>
      <c r="B65" s="4" t="s">
        <v>57</v>
      </c>
      <c r="C65" s="5">
        <f>C66+C71</f>
        <v>580000</v>
      </c>
      <c r="D65" s="5">
        <f>D66+D71</f>
        <v>586522</v>
      </c>
      <c r="E65" s="5">
        <f t="shared" si="0"/>
        <v>101.12448275862069</v>
      </c>
    </row>
    <row r="66" spans="1:5" ht="31.5" x14ac:dyDescent="0.25">
      <c r="A66" s="9" t="s">
        <v>194</v>
      </c>
      <c r="B66" s="10" t="s">
        <v>58</v>
      </c>
      <c r="C66" s="11">
        <f>SUM(C67:C70)</f>
        <v>580000</v>
      </c>
      <c r="D66" s="11">
        <f>SUM(D67:D70)</f>
        <v>586058</v>
      </c>
      <c r="E66" s="5">
        <f t="shared" si="0"/>
        <v>101.04448275862069</v>
      </c>
    </row>
    <row r="67" spans="1:5" ht="31.5" x14ac:dyDescent="0.25">
      <c r="A67" s="6" t="s">
        <v>59</v>
      </c>
      <c r="B67" s="7" t="s">
        <v>60</v>
      </c>
      <c r="C67" s="1">
        <v>200000</v>
      </c>
      <c r="D67" s="1">
        <v>208700</v>
      </c>
      <c r="E67" s="5">
        <f t="shared" si="0"/>
        <v>104.35</v>
      </c>
    </row>
    <row r="68" spans="1:5" ht="31.5" x14ac:dyDescent="0.25">
      <c r="A68" s="6" t="s">
        <v>61</v>
      </c>
      <c r="B68" s="7" t="s">
        <v>62</v>
      </c>
      <c r="C68" s="1">
        <v>180000</v>
      </c>
      <c r="D68" s="1">
        <v>180995</v>
      </c>
      <c r="E68" s="5"/>
    </row>
    <row r="69" spans="1:5" ht="31.5" x14ac:dyDescent="0.25">
      <c r="A69" s="6" t="s">
        <v>63</v>
      </c>
      <c r="B69" s="7" t="s">
        <v>64</v>
      </c>
      <c r="C69" s="1">
        <v>50000</v>
      </c>
      <c r="D69" s="1">
        <v>45609</v>
      </c>
      <c r="E69" s="5"/>
    </row>
    <row r="70" spans="1:5" ht="31.5" x14ac:dyDescent="0.25">
      <c r="A70" s="6" t="s">
        <v>355</v>
      </c>
      <c r="B70" s="7" t="s">
        <v>356</v>
      </c>
      <c r="C70" s="1">
        <v>150000</v>
      </c>
      <c r="D70" s="1">
        <v>150754</v>
      </c>
      <c r="E70" s="5"/>
    </row>
    <row r="71" spans="1:5" ht="78.75" x14ac:dyDescent="0.25">
      <c r="A71" s="9" t="s">
        <v>395</v>
      </c>
      <c r="B71" s="10" t="s">
        <v>394</v>
      </c>
      <c r="C71" s="11">
        <f>C72</f>
        <v>0</v>
      </c>
      <c r="D71" s="11">
        <f>D72</f>
        <v>464</v>
      </c>
      <c r="E71" s="5"/>
    </row>
    <row r="72" spans="1:5" ht="94.5" x14ac:dyDescent="0.25">
      <c r="A72" s="6" t="s">
        <v>393</v>
      </c>
      <c r="B72" s="7" t="s">
        <v>394</v>
      </c>
      <c r="C72" s="1">
        <v>0</v>
      </c>
      <c r="D72" s="1">
        <v>464</v>
      </c>
      <c r="E72" s="5"/>
    </row>
    <row r="73" spans="1:5" ht="31.5" x14ac:dyDescent="0.25">
      <c r="A73" s="3" t="s">
        <v>65</v>
      </c>
      <c r="B73" s="4" t="s">
        <v>66</v>
      </c>
      <c r="C73" s="5">
        <f>C74+C78</f>
        <v>4468050</v>
      </c>
      <c r="D73" s="5">
        <f>D74+D78</f>
        <v>3480895</v>
      </c>
      <c r="E73" s="5">
        <f t="shared" si="0"/>
        <v>77.906357359474498</v>
      </c>
    </row>
    <row r="74" spans="1:5" ht="15.75" x14ac:dyDescent="0.25">
      <c r="A74" s="9" t="s">
        <v>67</v>
      </c>
      <c r="B74" s="10" t="s">
        <v>68</v>
      </c>
      <c r="C74" s="11">
        <f t="shared" ref="C74:D76" si="1">C75</f>
        <v>4232050</v>
      </c>
      <c r="D74" s="11">
        <f t="shared" si="1"/>
        <v>3284136</v>
      </c>
      <c r="E74" s="5">
        <f t="shared" si="0"/>
        <v>77.601540624520027</v>
      </c>
    </row>
    <row r="75" spans="1:5" ht="15.75" x14ac:dyDescent="0.25">
      <c r="A75" s="9" t="s">
        <v>69</v>
      </c>
      <c r="B75" s="10" t="s">
        <v>70</v>
      </c>
      <c r="C75" s="11">
        <f t="shared" si="1"/>
        <v>4232050</v>
      </c>
      <c r="D75" s="11">
        <f t="shared" si="1"/>
        <v>3284136</v>
      </c>
      <c r="E75" s="5">
        <f t="shared" si="0"/>
        <v>77.601540624520027</v>
      </c>
    </row>
    <row r="76" spans="1:5" ht="47.25" x14ac:dyDescent="0.25">
      <c r="A76" s="9" t="s">
        <v>71</v>
      </c>
      <c r="B76" s="10" t="s">
        <v>72</v>
      </c>
      <c r="C76" s="11">
        <f t="shared" si="1"/>
        <v>4232050</v>
      </c>
      <c r="D76" s="11">
        <f t="shared" si="1"/>
        <v>3284136</v>
      </c>
      <c r="E76" s="5">
        <f t="shared" si="0"/>
        <v>77.601540624520027</v>
      </c>
    </row>
    <row r="77" spans="1:5" ht="47.25" x14ac:dyDescent="0.25">
      <c r="A77" s="6" t="s">
        <v>73</v>
      </c>
      <c r="B77" s="7" t="s">
        <v>72</v>
      </c>
      <c r="C77" s="1">
        <v>4232050</v>
      </c>
      <c r="D77" s="1">
        <v>3284136</v>
      </c>
      <c r="E77" s="5">
        <f t="shared" si="0"/>
        <v>77.601540624520027</v>
      </c>
    </row>
    <row r="78" spans="1:5" ht="15.75" x14ac:dyDescent="0.25">
      <c r="A78" s="3" t="s">
        <v>211</v>
      </c>
      <c r="B78" s="4" t="s">
        <v>212</v>
      </c>
      <c r="C78" s="5">
        <f>C79+C82</f>
        <v>236000</v>
      </c>
      <c r="D78" s="5">
        <f>D79+D82</f>
        <v>196759</v>
      </c>
      <c r="E78" s="5">
        <f t="shared" si="0"/>
        <v>83.372457627118649</v>
      </c>
    </row>
    <row r="79" spans="1:5" ht="47.25" x14ac:dyDescent="0.25">
      <c r="A79" s="6" t="s">
        <v>213</v>
      </c>
      <c r="B79" s="10" t="s">
        <v>216</v>
      </c>
      <c r="C79" s="1">
        <f>C80</f>
        <v>236000</v>
      </c>
      <c r="D79" s="1">
        <f>D80</f>
        <v>104958</v>
      </c>
      <c r="E79" s="5">
        <f t="shared" ref="E79:E136" si="2">D79/C79%</f>
        <v>44.473728813559319</v>
      </c>
    </row>
    <row r="80" spans="1:5" ht="47.25" x14ac:dyDescent="0.25">
      <c r="A80" s="6" t="s">
        <v>214</v>
      </c>
      <c r="B80" s="10" t="s">
        <v>217</v>
      </c>
      <c r="C80" s="1">
        <f>C81</f>
        <v>236000</v>
      </c>
      <c r="D80" s="1">
        <f>D81</f>
        <v>104958</v>
      </c>
      <c r="E80" s="5">
        <f t="shared" si="2"/>
        <v>44.473728813559319</v>
      </c>
    </row>
    <row r="81" spans="1:5" ht="47.25" x14ac:dyDescent="0.25">
      <c r="A81" s="6" t="s">
        <v>215</v>
      </c>
      <c r="B81" s="7" t="s">
        <v>217</v>
      </c>
      <c r="C81" s="1">
        <v>236000</v>
      </c>
      <c r="D81" s="1">
        <v>104958</v>
      </c>
      <c r="E81" s="5">
        <f t="shared" si="2"/>
        <v>44.473728813559319</v>
      </c>
    </row>
    <row r="82" spans="1:5" ht="15.75" x14ac:dyDescent="0.25">
      <c r="A82" s="9" t="s">
        <v>358</v>
      </c>
      <c r="B82" s="10" t="s">
        <v>357</v>
      </c>
      <c r="C82" s="11">
        <f>C83</f>
        <v>0</v>
      </c>
      <c r="D82" s="11">
        <f>D83</f>
        <v>91801</v>
      </c>
      <c r="E82" s="5"/>
    </row>
    <row r="83" spans="1:5" ht="31.5" x14ac:dyDescent="0.25">
      <c r="A83" s="9" t="s">
        <v>360</v>
      </c>
      <c r="B83" s="10" t="s">
        <v>359</v>
      </c>
      <c r="C83" s="11">
        <f>SUM(C84:C89)</f>
        <v>0</v>
      </c>
      <c r="D83" s="11">
        <f>SUM(D84:D89)</f>
        <v>91801</v>
      </c>
      <c r="E83" s="5"/>
    </row>
    <row r="84" spans="1:5" ht="31.5" x14ac:dyDescent="0.25">
      <c r="A84" s="9" t="s">
        <v>361</v>
      </c>
      <c r="B84" s="7" t="s">
        <v>359</v>
      </c>
      <c r="C84" s="1">
        <v>0</v>
      </c>
      <c r="D84" s="1">
        <v>24438</v>
      </c>
      <c r="E84" s="5"/>
    </row>
    <row r="85" spans="1:5" ht="31.5" x14ac:dyDescent="0.25">
      <c r="A85" s="9" t="s">
        <v>362</v>
      </c>
      <c r="B85" s="7" t="s">
        <v>359</v>
      </c>
      <c r="C85" s="1">
        <v>0</v>
      </c>
      <c r="D85" s="1">
        <v>12188</v>
      </c>
      <c r="E85" s="5"/>
    </row>
    <row r="86" spans="1:5" ht="31.5" x14ac:dyDescent="0.25">
      <c r="A86" s="9" t="s">
        <v>363</v>
      </c>
      <c r="B86" s="7" t="s">
        <v>359</v>
      </c>
      <c r="C86" s="1">
        <v>0</v>
      </c>
      <c r="D86" s="1">
        <v>17185</v>
      </c>
      <c r="E86" s="5"/>
    </row>
    <row r="87" spans="1:5" ht="31.5" x14ac:dyDescent="0.25">
      <c r="A87" s="9" t="s">
        <v>364</v>
      </c>
      <c r="B87" s="7" t="s">
        <v>359</v>
      </c>
      <c r="C87" s="1">
        <v>0</v>
      </c>
      <c r="D87" s="1">
        <v>811</v>
      </c>
      <c r="E87" s="5"/>
    </row>
    <row r="88" spans="1:5" ht="31.5" x14ac:dyDescent="0.25">
      <c r="A88" s="9" t="s">
        <v>365</v>
      </c>
      <c r="B88" s="7" t="s">
        <v>359</v>
      </c>
      <c r="C88" s="1">
        <v>0</v>
      </c>
      <c r="D88" s="1">
        <v>34589</v>
      </c>
      <c r="E88" s="5"/>
    </row>
    <row r="89" spans="1:5" ht="31.5" x14ac:dyDescent="0.25">
      <c r="A89" s="9" t="s">
        <v>366</v>
      </c>
      <c r="B89" s="7" t="s">
        <v>359</v>
      </c>
      <c r="C89" s="1">
        <v>0</v>
      </c>
      <c r="D89" s="1">
        <v>2590</v>
      </c>
      <c r="E89" s="5"/>
    </row>
    <row r="90" spans="1:5" ht="31.5" x14ac:dyDescent="0.25">
      <c r="A90" s="3" t="s">
        <v>180</v>
      </c>
      <c r="B90" s="4" t="s">
        <v>74</v>
      </c>
      <c r="C90" s="5">
        <f>C91+C94</f>
        <v>2200000</v>
      </c>
      <c r="D90" s="5">
        <f>D91+D94</f>
        <v>2395832</v>
      </c>
      <c r="E90" s="5">
        <f t="shared" si="2"/>
        <v>108.90145454545454</v>
      </c>
    </row>
    <row r="91" spans="1:5" ht="126" x14ac:dyDescent="0.25">
      <c r="A91" s="3" t="s">
        <v>186</v>
      </c>
      <c r="B91" s="4" t="s">
        <v>396</v>
      </c>
      <c r="C91" s="5">
        <f>C92</f>
        <v>1000000</v>
      </c>
      <c r="D91" s="5">
        <f>D92</f>
        <v>1132084</v>
      </c>
      <c r="E91" s="5">
        <f t="shared" si="2"/>
        <v>113.2084</v>
      </c>
    </row>
    <row r="92" spans="1:5" ht="141.75" x14ac:dyDescent="0.25">
      <c r="A92" s="9" t="s">
        <v>187</v>
      </c>
      <c r="B92" s="10" t="s">
        <v>397</v>
      </c>
      <c r="C92" s="11">
        <f>C93</f>
        <v>1000000</v>
      </c>
      <c r="D92" s="11">
        <f>D93</f>
        <v>1132084</v>
      </c>
      <c r="E92" s="5">
        <f t="shared" si="2"/>
        <v>113.2084</v>
      </c>
    </row>
    <row r="93" spans="1:5" ht="141.75" x14ac:dyDescent="0.25">
      <c r="A93" s="6" t="s">
        <v>75</v>
      </c>
      <c r="B93" s="7" t="s">
        <v>398</v>
      </c>
      <c r="C93" s="1">
        <v>1000000</v>
      </c>
      <c r="D93" s="1">
        <v>1132084</v>
      </c>
      <c r="E93" s="5">
        <f t="shared" si="2"/>
        <v>113.2084</v>
      </c>
    </row>
    <row r="94" spans="1:5" ht="63" x14ac:dyDescent="0.25">
      <c r="A94" s="3" t="s">
        <v>181</v>
      </c>
      <c r="B94" s="4" t="s">
        <v>399</v>
      </c>
      <c r="C94" s="5">
        <f>C95+C99+C102</f>
        <v>1200000</v>
      </c>
      <c r="D94" s="5">
        <f>D95+D99+D102</f>
        <v>1263748</v>
      </c>
      <c r="E94" s="5">
        <f t="shared" si="2"/>
        <v>105.31233333333333</v>
      </c>
    </row>
    <row r="95" spans="1:5" ht="63" x14ac:dyDescent="0.25">
      <c r="A95" s="9" t="s">
        <v>76</v>
      </c>
      <c r="B95" s="10" t="s">
        <v>400</v>
      </c>
      <c r="C95" s="11">
        <f>C96+C97</f>
        <v>900000</v>
      </c>
      <c r="D95" s="11">
        <f>D96+D97</f>
        <v>932207</v>
      </c>
      <c r="E95" s="5">
        <f t="shared" si="2"/>
        <v>103.57855555555555</v>
      </c>
    </row>
    <row r="96" spans="1:5" ht="78.75" x14ac:dyDescent="0.25">
      <c r="A96" s="6" t="s">
        <v>77</v>
      </c>
      <c r="B96" s="7" t="s">
        <v>78</v>
      </c>
      <c r="C96" s="1">
        <v>500000</v>
      </c>
      <c r="D96" s="1">
        <v>331051</v>
      </c>
      <c r="E96" s="5">
        <f t="shared" si="2"/>
        <v>66.2102</v>
      </c>
    </row>
    <row r="97" spans="1:5" ht="63" x14ac:dyDescent="0.25">
      <c r="A97" s="6" t="s">
        <v>79</v>
      </c>
      <c r="B97" s="7" t="s">
        <v>80</v>
      </c>
      <c r="C97" s="1">
        <v>400000</v>
      </c>
      <c r="D97" s="1">
        <v>601156</v>
      </c>
      <c r="E97" s="5">
        <f t="shared" si="2"/>
        <v>150.28899999999999</v>
      </c>
    </row>
    <row r="98" spans="1:5" ht="63" x14ac:dyDescent="0.25">
      <c r="A98" s="9" t="s">
        <v>203</v>
      </c>
      <c r="B98" s="10" t="s">
        <v>204</v>
      </c>
      <c r="C98" s="11">
        <f>C99</f>
        <v>100000</v>
      </c>
      <c r="D98" s="11">
        <f>D99</f>
        <v>0</v>
      </c>
      <c r="E98" s="5">
        <f t="shared" si="2"/>
        <v>0</v>
      </c>
    </row>
    <row r="99" spans="1:5" ht="78.75" x14ac:dyDescent="0.25">
      <c r="A99" s="9" t="s">
        <v>205</v>
      </c>
      <c r="B99" s="10" t="s">
        <v>206</v>
      </c>
      <c r="C99" s="11">
        <f>C100</f>
        <v>100000</v>
      </c>
      <c r="D99" s="11">
        <f>D100</f>
        <v>0</v>
      </c>
      <c r="E99" s="5">
        <f t="shared" si="2"/>
        <v>0</v>
      </c>
    </row>
    <row r="100" spans="1:5" ht="78.75" x14ac:dyDescent="0.25">
      <c r="A100" s="6" t="s">
        <v>207</v>
      </c>
      <c r="B100" s="7" t="s">
        <v>206</v>
      </c>
      <c r="C100" s="1">
        <v>100000</v>
      </c>
      <c r="D100" s="1">
        <v>0</v>
      </c>
      <c r="E100" s="5">
        <f t="shared" si="2"/>
        <v>0</v>
      </c>
    </row>
    <row r="101" spans="1:5" ht="110.25" x14ac:dyDescent="0.25">
      <c r="A101" s="9" t="s">
        <v>201</v>
      </c>
      <c r="B101" s="12" t="s">
        <v>202</v>
      </c>
      <c r="C101" s="11">
        <f>C102</f>
        <v>200000</v>
      </c>
      <c r="D101" s="11">
        <f>D102</f>
        <v>331541</v>
      </c>
      <c r="E101" s="5">
        <f t="shared" si="2"/>
        <v>165.7705</v>
      </c>
    </row>
    <row r="102" spans="1:5" ht="126" x14ac:dyDescent="0.25">
      <c r="A102" s="9" t="s">
        <v>304</v>
      </c>
      <c r="B102" s="12" t="s">
        <v>305</v>
      </c>
      <c r="C102" s="11">
        <f>C103</f>
        <v>200000</v>
      </c>
      <c r="D102" s="11">
        <f>D103</f>
        <v>331541</v>
      </c>
      <c r="E102" s="5">
        <f t="shared" si="2"/>
        <v>165.7705</v>
      </c>
    </row>
    <row r="103" spans="1:5" ht="157.5" x14ac:dyDescent="0.25">
      <c r="A103" s="6" t="s">
        <v>303</v>
      </c>
      <c r="B103" s="8" t="s">
        <v>401</v>
      </c>
      <c r="C103" s="1">
        <v>200000</v>
      </c>
      <c r="D103" s="1">
        <v>331541</v>
      </c>
      <c r="E103" s="5">
        <f t="shared" si="2"/>
        <v>165.7705</v>
      </c>
    </row>
    <row r="104" spans="1:5" ht="15.75" x14ac:dyDescent="0.25">
      <c r="A104" s="3" t="s">
        <v>81</v>
      </c>
      <c r="B104" s="4" t="s">
        <v>82</v>
      </c>
      <c r="C104" s="5">
        <f>SUM(C105:C121)</f>
        <v>1494300</v>
      </c>
      <c r="D104" s="5">
        <f>SUM(D105:D121)</f>
        <v>1840874</v>
      </c>
      <c r="E104" s="5">
        <f t="shared" si="2"/>
        <v>123.19306698788731</v>
      </c>
    </row>
    <row r="105" spans="1:5" ht="100.5" x14ac:dyDescent="0.25">
      <c r="A105" s="6" t="s">
        <v>83</v>
      </c>
      <c r="B105" s="7" t="s">
        <v>220</v>
      </c>
      <c r="C105" s="1">
        <v>63000</v>
      </c>
      <c r="D105" s="1">
        <v>79067</v>
      </c>
      <c r="E105" s="5">
        <f t="shared" si="2"/>
        <v>125.5031746031746</v>
      </c>
    </row>
    <row r="106" spans="1:5" ht="78.75" x14ac:dyDescent="0.25">
      <c r="A106" s="6" t="s">
        <v>84</v>
      </c>
      <c r="B106" s="7" t="s">
        <v>85</v>
      </c>
      <c r="C106" s="1">
        <v>7000</v>
      </c>
      <c r="D106" s="1">
        <v>5450</v>
      </c>
      <c r="E106" s="5">
        <f t="shared" si="2"/>
        <v>77.857142857142861</v>
      </c>
    </row>
    <row r="107" spans="1:5" ht="78.75" x14ac:dyDescent="0.25">
      <c r="A107" s="6" t="s">
        <v>86</v>
      </c>
      <c r="B107" s="7" t="s">
        <v>87</v>
      </c>
      <c r="C107" s="1">
        <v>10000</v>
      </c>
      <c r="D107" s="1">
        <v>10000</v>
      </c>
      <c r="E107" s="5">
        <f t="shared" si="2"/>
        <v>100</v>
      </c>
    </row>
    <row r="108" spans="1:5" ht="78.75" x14ac:dyDescent="0.25">
      <c r="A108" s="6" t="s">
        <v>426</v>
      </c>
      <c r="B108" s="7" t="s">
        <v>88</v>
      </c>
      <c r="C108" s="1">
        <v>0</v>
      </c>
      <c r="D108" s="1">
        <v>4000</v>
      </c>
      <c r="E108" s="5"/>
    </row>
    <row r="109" spans="1:5" ht="31.5" x14ac:dyDescent="0.25">
      <c r="A109" s="6" t="s">
        <v>89</v>
      </c>
      <c r="B109" s="7" t="s">
        <v>90</v>
      </c>
      <c r="C109" s="1">
        <v>90000</v>
      </c>
      <c r="D109" s="1">
        <v>159495</v>
      </c>
      <c r="E109" s="5">
        <f t="shared" si="2"/>
        <v>177.21666666666667</v>
      </c>
    </row>
    <row r="110" spans="1:5" ht="31.5" x14ac:dyDescent="0.25">
      <c r="A110" s="6" t="s">
        <v>91</v>
      </c>
      <c r="B110" s="7" t="s">
        <v>90</v>
      </c>
      <c r="C110" s="1">
        <v>60000</v>
      </c>
      <c r="D110" s="1">
        <v>50000</v>
      </c>
      <c r="E110" s="5">
        <f t="shared" si="2"/>
        <v>83.333333333333329</v>
      </c>
    </row>
    <row r="111" spans="1:5" ht="63" x14ac:dyDescent="0.25">
      <c r="A111" s="6" t="s">
        <v>189</v>
      </c>
      <c r="B111" s="7" t="s">
        <v>190</v>
      </c>
      <c r="C111" s="1">
        <v>60000</v>
      </c>
      <c r="D111" s="1">
        <v>0</v>
      </c>
      <c r="E111" s="5">
        <f t="shared" si="2"/>
        <v>0</v>
      </c>
    </row>
    <row r="112" spans="1:5" ht="78.75" x14ac:dyDescent="0.25">
      <c r="A112" s="6" t="s">
        <v>92</v>
      </c>
      <c r="B112" s="7" t="s">
        <v>93</v>
      </c>
      <c r="C112" s="1">
        <v>100000</v>
      </c>
      <c r="D112" s="1">
        <v>156039</v>
      </c>
      <c r="E112" s="5">
        <f t="shared" si="2"/>
        <v>156.03899999999999</v>
      </c>
    </row>
    <row r="113" spans="1:5" ht="78.75" x14ac:dyDescent="0.25">
      <c r="A113" s="6" t="s">
        <v>94</v>
      </c>
      <c r="B113" s="7" t="s">
        <v>93</v>
      </c>
      <c r="C113" s="1">
        <v>3000</v>
      </c>
      <c r="D113" s="1">
        <v>3500</v>
      </c>
      <c r="E113" s="5">
        <f t="shared" si="2"/>
        <v>116.66666666666667</v>
      </c>
    </row>
    <row r="114" spans="1:5" ht="31.5" x14ac:dyDescent="0.25">
      <c r="A114" s="6" t="s">
        <v>188</v>
      </c>
      <c r="B114" s="7" t="s">
        <v>95</v>
      </c>
      <c r="C114" s="1">
        <v>79000</v>
      </c>
      <c r="D114" s="1">
        <v>311984</v>
      </c>
      <c r="E114" s="5">
        <f t="shared" si="2"/>
        <v>394.91645569620255</v>
      </c>
    </row>
    <row r="115" spans="1:5" ht="94.5" x14ac:dyDescent="0.25">
      <c r="A115" s="6" t="s">
        <v>209</v>
      </c>
      <c r="B115" s="7" t="s">
        <v>96</v>
      </c>
      <c r="C115" s="1">
        <v>3000</v>
      </c>
      <c r="D115" s="1">
        <v>0</v>
      </c>
      <c r="E115" s="5">
        <f t="shared" si="2"/>
        <v>0</v>
      </c>
    </row>
    <row r="116" spans="1:5" ht="94.5" x14ac:dyDescent="0.25">
      <c r="A116" s="6" t="s">
        <v>367</v>
      </c>
      <c r="B116" s="7" t="s">
        <v>96</v>
      </c>
      <c r="C116" s="1">
        <v>101300</v>
      </c>
      <c r="D116" s="1">
        <v>178576</v>
      </c>
      <c r="E116" s="5">
        <f t="shared" si="2"/>
        <v>176.28430404738401</v>
      </c>
    </row>
    <row r="117" spans="1:5" ht="94.5" x14ac:dyDescent="0.25">
      <c r="A117" s="6" t="s">
        <v>208</v>
      </c>
      <c r="B117" s="7" t="s">
        <v>96</v>
      </c>
      <c r="C117" s="1">
        <v>50000</v>
      </c>
      <c r="D117" s="1">
        <v>0</v>
      </c>
      <c r="E117" s="5">
        <f t="shared" si="2"/>
        <v>0</v>
      </c>
    </row>
    <row r="118" spans="1:5" ht="78.75" x14ac:dyDescent="0.25">
      <c r="A118" s="6" t="s">
        <v>97</v>
      </c>
      <c r="B118" s="7" t="s">
        <v>98</v>
      </c>
      <c r="C118" s="1">
        <v>30400</v>
      </c>
      <c r="D118" s="1">
        <v>24800</v>
      </c>
      <c r="E118" s="5">
        <f t="shared" si="2"/>
        <v>81.578947368421055</v>
      </c>
    </row>
    <row r="119" spans="1:5" ht="78.75" x14ac:dyDescent="0.25">
      <c r="A119" s="6" t="s">
        <v>210</v>
      </c>
      <c r="B119" s="7" t="s">
        <v>98</v>
      </c>
      <c r="C119" s="1">
        <v>0</v>
      </c>
      <c r="D119" s="1">
        <v>1000</v>
      </c>
      <c r="E119" s="5"/>
    </row>
    <row r="120" spans="1:5" ht="94.5" x14ac:dyDescent="0.25">
      <c r="A120" s="6" t="s">
        <v>368</v>
      </c>
      <c r="B120" s="7" t="s">
        <v>369</v>
      </c>
      <c r="C120" s="1">
        <v>2000</v>
      </c>
      <c r="D120" s="1">
        <v>2000</v>
      </c>
      <c r="E120" s="5"/>
    </row>
    <row r="121" spans="1:5" ht="47.25" x14ac:dyDescent="0.25">
      <c r="A121" s="9" t="s">
        <v>99</v>
      </c>
      <c r="B121" s="10" t="s">
        <v>100</v>
      </c>
      <c r="C121" s="11">
        <f>SUM(C122:C127)</f>
        <v>835600</v>
      </c>
      <c r="D121" s="11">
        <f>SUM(D122:D127)</f>
        <v>854963</v>
      </c>
      <c r="E121" s="5">
        <f t="shared" si="2"/>
        <v>102.31725706079465</v>
      </c>
    </row>
    <row r="122" spans="1:5" ht="47.25" x14ac:dyDescent="0.25">
      <c r="A122" s="6" t="s">
        <v>102</v>
      </c>
      <c r="B122" s="7" t="s">
        <v>100</v>
      </c>
      <c r="C122" s="1">
        <v>6000</v>
      </c>
      <c r="D122" s="1">
        <v>3000</v>
      </c>
      <c r="E122" s="5">
        <f t="shared" si="2"/>
        <v>50</v>
      </c>
    </row>
    <row r="123" spans="1:5" ht="47.25" x14ac:dyDescent="0.25">
      <c r="A123" s="6" t="s">
        <v>103</v>
      </c>
      <c r="B123" s="7" t="s">
        <v>100</v>
      </c>
      <c r="C123" s="1">
        <v>703000</v>
      </c>
      <c r="D123" s="1">
        <v>477562</v>
      </c>
      <c r="E123" s="5">
        <f t="shared" si="2"/>
        <v>67.932005689900421</v>
      </c>
    </row>
    <row r="124" spans="1:5" ht="47.25" x14ac:dyDescent="0.25">
      <c r="A124" s="6" t="s">
        <v>101</v>
      </c>
      <c r="B124" s="7" t="s">
        <v>100</v>
      </c>
      <c r="C124" s="1">
        <v>30000</v>
      </c>
      <c r="D124" s="1">
        <v>23001</v>
      </c>
      <c r="E124" s="5">
        <f t="shared" ref="E124:E125" si="3">D124/C124%</f>
        <v>76.67</v>
      </c>
    </row>
    <row r="125" spans="1:5" ht="47.25" x14ac:dyDescent="0.25">
      <c r="A125" s="6" t="s">
        <v>408</v>
      </c>
      <c r="B125" s="7" t="s">
        <v>100</v>
      </c>
      <c r="C125" s="1">
        <v>13300</v>
      </c>
      <c r="D125" s="1">
        <v>13300</v>
      </c>
      <c r="E125" s="5">
        <f t="shared" si="3"/>
        <v>100</v>
      </c>
    </row>
    <row r="126" spans="1:5" ht="47.25" x14ac:dyDescent="0.25">
      <c r="A126" s="6" t="s">
        <v>104</v>
      </c>
      <c r="B126" s="7" t="s">
        <v>100</v>
      </c>
      <c r="C126" s="1">
        <v>53300</v>
      </c>
      <c r="D126" s="1">
        <v>320000</v>
      </c>
      <c r="E126" s="5">
        <f t="shared" si="2"/>
        <v>600.37523452157598</v>
      </c>
    </row>
    <row r="127" spans="1:5" ht="47.25" x14ac:dyDescent="0.25">
      <c r="A127" s="6" t="s">
        <v>105</v>
      </c>
      <c r="B127" s="7" t="s">
        <v>100</v>
      </c>
      <c r="C127" s="1">
        <v>30000</v>
      </c>
      <c r="D127" s="1">
        <v>18100</v>
      </c>
      <c r="E127" s="5">
        <f t="shared" si="2"/>
        <v>60.333333333333336</v>
      </c>
    </row>
    <row r="128" spans="1:5" ht="15.75" x14ac:dyDescent="0.25">
      <c r="A128" s="3" t="s">
        <v>370</v>
      </c>
      <c r="B128" s="4" t="s">
        <v>371</v>
      </c>
      <c r="C128" s="5">
        <v>0</v>
      </c>
      <c r="D128" s="11">
        <f>D129+D133</f>
        <v>1720</v>
      </c>
      <c r="E128" s="5"/>
    </row>
    <row r="129" spans="1:5" ht="15.75" x14ac:dyDescent="0.25">
      <c r="A129" s="9" t="s">
        <v>372</v>
      </c>
      <c r="B129" s="10" t="s">
        <v>373</v>
      </c>
      <c r="C129" s="11">
        <v>0</v>
      </c>
      <c r="D129" s="11">
        <f t="shared" ref="D129" si="4">D130</f>
        <v>1710</v>
      </c>
      <c r="E129" s="5"/>
    </row>
    <row r="130" spans="1:5" ht="31.5" x14ac:dyDescent="0.25">
      <c r="A130" s="9" t="s">
        <v>374</v>
      </c>
      <c r="B130" s="10" t="s">
        <v>375</v>
      </c>
      <c r="C130" s="11">
        <v>0</v>
      </c>
      <c r="D130" s="11">
        <f>D131</f>
        <v>1710</v>
      </c>
      <c r="E130" s="5"/>
    </row>
    <row r="131" spans="1:5" ht="31.5" x14ac:dyDescent="0.25">
      <c r="A131" s="6" t="s">
        <v>376</v>
      </c>
      <c r="B131" s="7" t="s">
        <v>375</v>
      </c>
      <c r="C131" s="1">
        <v>0</v>
      </c>
      <c r="D131" s="1">
        <v>1710</v>
      </c>
      <c r="E131" s="5"/>
    </row>
    <row r="132" spans="1:5" ht="15.75" x14ac:dyDescent="0.25">
      <c r="A132" s="9" t="s">
        <v>430</v>
      </c>
      <c r="B132" s="10" t="s">
        <v>429</v>
      </c>
      <c r="C132" s="11">
        <v>0</v>
      </c>
      <c r="D132" s="11">
        <f>D133</f>
        <v>10</v>
      </c>
      <c r="E132" s="5"/>
    </row>
    <row r="133" spans="1:5" ht="31.5" x14ac:dyDescent="0.25">
      <c r="A133" s="6" t="s">
        <v>427</v>
      </c>
      <c r="B133" s="7" t="s">
        <v>428</v>
      </c>
      <c r="C133" s="1">
        <v>0</v>
      </c>
      <c r="D133" s="1">
        <v>10</v>
      </c>
      <c r="E133" s="5"/>
    </row>
    <row r="134" spans="1:5" ht="15.75" x14ac:dyDescent="0.25">
      <c r="A134" s="3" t="s">
        <v>106</v>
      </c>
      <c r="B134" s="4" t="s">
        <v>377</v>
      </c>
      <c r="C134" s="5">
        <f>C135+C244+C241</f>
        <v>907268529</v>
      </c>
      <c r="D134" s="5">
        <f>D135+D244+D241</f>
        <v>674395787</v>
      </c>
      <c r="E134" s="5">
        <f t="shared" si="2"/>
        <v>74.332544934995767</v>
      </c>
    </row>
    <row r="135" spans="1:5" ht="47.25" x14ac:dyDescent="0.25">
      <c r="A135" s="3" t="s">
        <v>107</v>
      </c>
      <c r="B135" s="4" t="s">
        <v>108</v>
      </c>
      <c r="C135" s="5">
        <f>C136+C144+C165+C229</f>
        <v>907268529</v>
      </c>
      <c r="D135" s="5">
        <f>D136+D144+D165+D229</f>
        <v>674450896</v>
      </c>
      <c r="E135" s="5">
        <f t="shared" si="2"/>
        <v>74.338619101379635</v>
      </c>
    </row>
    <row r="136" spans="1:5" ht="31.5" x14ac:dyDescent="0.25">
      <c r="A136" s="3" t="s">
        <v>221</v>
      </c>
      <c r="B136" s="4" t="s">
        <v>301</v>
      </c>
      <c r="C136" s="5">
        <f>C137+C139+C142</f>
        <v>194339000</v>
      </c>
      <c r="D136" s="5">
        <f>D137+D139+D142</f>
        <v>145083000</v>
      </c>
      <c r="E136" s="5">
        <f t="shared" si="2"/>
        <v>74.654598407936646</v>
      </c>
    </row>
    <row r="137" spans="1:5" ht="31.5" x14ac:dyDescent="0.25">
      <c r="A137" s="9" t="s">
        <v>222</v>
      </c>
      <c r="B137" s="10" t="s">
        <v>109</v>
      </c>
      <c r="C137" s="11">
        <f>C138</f>
        <v>166879000</v>
      </c>
      <c r="D137" s="11">
        <f>D138</f>
        <v>125163000</v>
      </c>
      <c r="E137" s="5">
        <f t="shared" ref="E137:E195" si="5">D137/C137%</f>
        <v>75.002247137147279</v>
      </c>
    </row>
    <row r="138" spans="1:5" ht="31.5" x14ac:dyDescent="0.25">
      <c r="A138" s="6" t="s">
        <v>223</v>
      </c>
      <c r="B138" s="7" t="s">
        <v>110</v>
      </c>
      <c r="C138" s="1">
        <v>166879000</v>
      </c>
      <c r="D138" s="1">
        <v>125163000</v>
      </c>
      <c r="E138" s="5">
        <f t="shared" si="5"/>
        <v>75.002247137147279</v>
      </c>
    </row>
    <row r="139" spans="1:5" ht="31.5" x14ac:dyDescent="0.25">
      <c r="A139" s="9" t="s">
        <v>224</v>
      </c>
      <c r="B139" s="10" t="s">
        <v>111</v>
      </c>
      <c r="C139" s="11">
        <f>C140</f>
        <v>26560000</v>
      </c>
      <c r="D139" s="11">
        <f>D140</f>
        <v>19920000</v>
      </c>
      <c r="E139" s="5">
        <f t="shared" si="5"/>
        <v>75</v>
      </c>
    </row>
    <row r="140" spans="1:5" ht="47.25" x14ac:dyDescent="0.25">
      <c r="A140" s="6" t="s">
        <v>299</v>
      </c>
      <c r="B140" s="7" t="s">
        <v>112</v>
      </c>
      <c r="C140" s="1">
        <v>26560000</v>
      </c>
      <c r="D140" s="1">
        <v>19920000</v>
      </c>
      <c r="E140" s="5">
        <f t="shared" si="5"/>
        <v>75</v>
      </c>
    </row>
    <row r="141" spans="1:5" ht="15.75" x14ac:dyDescent="0.25">
      <c r="A141" s="9" t="s">
        <v>455</v>
      </c>
      <c r="B141" s="13" t="s">
        <v>195</v>
      </c>
      <c r="C141" s="11">
        <f>C142</f>
        <v>900000</v>
      </c>
      <c r="D141" s="11">
        <f>D142</f>
        <v>0</v>
      </c>
      <c r="E141" s="5">
        <f t="shared" si="5"/>
        <v>0</v>
      </c>
    </row>
    <row r="142" spans="1:5" ht="31.5" x14ac:dyDescent="0.25">
      <c r="A142" s="9" t="s">
        <v>456</v>
      </c>
      <c r="B142" s="10" t="s">
        <v>113</v>
      </c>
      <c r="C142" s="11">
        <f>C143</f>
        <v>900000</v>
      </c>
      <c r="D142" s="11">
        <f>D143</f>
        <v>0</v>
      </c>
      <c r="E142" s="5">
        <f t="shared" si="5"/>
        <v>0</v>
      </c>
    </row>
    <row r="143" spans="1:5" ht="63" x14ac:dyDescent="0.25">
      <c r="A143" s="6" t="s">
        <v>457</v>
      </c>
      <c r="B143" s="7" t="s">
        <v>114</v>
      </c>
      <c r="C143" s="1">
        <v>900000</v>
      </c>
      <c r="D143" s="1">
        <v>0</v>
      </c>
      <c r="E143" s="5">
        <f t="shared" si="5"/>
        <v>0</v>
      </c>
    </row>
    <row r="144" spans="1:5" ht="47.25" x14ac:dyDescent="0.25">
      <c r="A144" s="3" t="s">
        <v>300</v>
      </c>
      <c r="B144" s="4" t="s">
        <v>115</v>
      </c>
      <c r="C144" s="5">
        <f>C145+C148+C151+C154</f>
        <v>36439831</v>
      </c>
      <c r="D144" s="5">
        <f>D145+D148+D151+D154</f>
        <v>21751055</v>
      </c>
      <c r="E144" s="5">
        <f t="shared" si="5"/>
        <v>59.690328969966956</v>
      </c>
    </row>
    <row r="145" spans="1:5" ht="78.75" x14ac:dyDescent="0.25">
      <c r="A145" s="10" t="s">
        <v>425</v>
      </c>
      <c r="B145" s="10" t="s">
        <v>449</v>
      </c>
      <c r="C145" s="11">
        <f>C146</f>
        <v>4360227</v>
      </c>
      <c r="D145" s="11">
        <f>D146</f>
        <v>4231669</v>
      </c>
      <c r="E145" s="5">
        <f t="shared" si="5"/>
        <v>97.05157552576965</v>
      </c>
    </row>
    <row r="146" spans="1:5" ht="94.5" x14ac:dyDescent="0.25">
      <c r="A146" s="10" t="s">
        <v>424</v>
      </c>
      <c r="B146" s="10" t="s">
        <v>450</v>
      </c>
      <c r="C146" s="11">
        <f>C147</f>
        <v>4360227</v>
      </c>
      <c r="D146" s="11">
        <f>D147</f>
        <v>4231669</v>
      </c>
      <c r="E146" s="5">
        <f t="shared" si="5"/>
        <v>97.05157552576965</v>
      </c>
    </row>
    <row r="147" spans="1:5" ht="94.5" x14ac:dyDescent="0.25">
      <c r="A147" s="7" t="s">
        <v>423</v>
      </c>
      <c r="B147" s="7" t="s">
        <v>450</v>
      </c>
      <c r="C147" s="1">
        <v>4360227</v>
      </c>
      <c r="D147" s="1">
        <v>4231669</v>
      </c>
      <c r="E147" s="5">
        <f t="shared" si="5"/>
        <v>97.05157552576965</v>
      </c>
    </row>
    <row r="148" spans="1:5" ht="47.25" x14ac:dyDescent="0.25">
      <c r="A148" s="10" t="s">
        <v>319</v>
      </c>
      <c r="B148" s="10" t="s">
        <v>451</v>
      </c>
      <c r="C148" s="1">
        <f>C149</f>
        <v>9244401</v>
      </c>
      <c r="D148" s="1">
        <f>D149</f>
        <v>0</v>
      </c>
      <c r="E148" s="5">
        <f t="shared" si="5"/>
        <v>0</v>
      </c>
    </row>
    <row r="149" spans="1:5" ht="47.25" x14ac:dyDescent="0.25">
      <c r="A149" s="10" t="s">
        <v>320</v>
      </c>
      <c r="B149" s="10" t="s">
        <v>452</v>
      </c>
      <c r="C149" s="1">
        <f>C150</f>
        <v>9244401</v>
      </c>
      <c r="D149" s="1">
        <f>D150</f>
        <v>0</v>
      </c>
      <c r="E149" s="5">
        <f t="shared" si="5"/>
        <v>0</v>
      </c>
    </row>
    <row r="150" spans="1:5" ht="47.25" x14ac:dyDescent="0.25">
      <c r="A150" s="7" t="s">
        <v>321</v>
      </c>
      <c r="B150" s="7" t="s">
        <v>452</v>
      </c>
      <c r="C150" s="1">
        <v>9244401</v>
      </c>
      <c r="D150" s="1">
        <v>0</v>
      </c>
      <c r="E150" s="5">
        <f t="shared" si="5"/>
        <v>0</v>
      </c>
    </row>
    <row r="151" spans="1:5" ht="63" x14ac:dyDescent="0.25">
      <c r="A151" s="7" t="s">
        <v>409</v>
      </c>
      <c r="B151" s="10" t="s">
        <v>453</v>
      </c>
      <c r="C151" s="1">
        <f>C152</f>
        <v>1495833</v>
      </c>
      <c r="D151" s="1">
        <f>D152</f>
        <v>1495833</v>
      </c>
      <c r="E151" s="5">
        <f t="shared" si="5"/>
        <v>100</v>
      </c>
    </row>
    <row r="152" spans="1:5" ht="63" x14ac:dyDescent="0.25">
      <c r="A152" s="7" t="s">
        <v>410</v>
      </c>
      <c r="B152" s="10" t="s">
        <v>412</v>
      </c>
      <c r="C152" s="1">
        <f>C153</f>
        <v>1495833</v>
      </c>
      <c r="D152" s="1">
        <f>D153</f>
        <v>1495833</v>
      </c>
      <c r="E152" s="5">
        <f t="shared" si="5"/>
        <v>100</v>
      </c>
    </row>
    <row r="153" spans="1:5" ht="63" x14ac:dyDescent="0.25">
      <c r="A153" s="7" t="s">
        <v>411</v>
      </c>
      <c r="B153" s="7" t="s">
        <v>412</v>
      </c>
      <c r="C153" s="1">
        <v>1495833</v>
      </c>
      <c r="D153" s="1">
        <v>1495833</v>
      </c>
      <c r="E153" s="5">
        <f t="shared" si="5"/>
        <v>100</v>
      </c>
    </row>
    <row r="154" spans="1:5" ht="15.75" x14ac:dyDescent="0.25">
      <c r="A154" s="10" t="s">
        <v>225</v>
      </c>
      <c r="B154" s="10" t="s">
        <v>116</v>
      </c>
      <c r="C154" s="11">
        <f>C155</f>
        <v>21339370</v>
      </c>
      <c r="D154" s="11">
        <f>D155</f>
        <v>16023553</v>
      </c>
      <c r="E154" s="5">
        <f t="shared" si="5"/>
        <v>75.089156802660995</v>
      </c>
    </row>
    <row r="155" spans="1:5" ht="31.5" x14ac:dyDescent="0.25">
      <c r="A155" s="10" t="s">
        <v>226</v>
      </c>
      <c r="B155" s="10" t="s">
        <v>117</v>
      </c>
      <c r="C155" s="11">
        <f>SUM(C156:C164)</f>
        <v>21339370</v>
      </c>
      <c r="D155" s="11">
        <f>SUM(D156:D163)</f>
        <v>16023553</v>
      </c>
      <c r="E155" s="5">
        <f t="shared" si="5"/>
        <v>75.089156802660995</v>
      </c>
    </row>
    <row r="156" spans="1:5" ht="94.5" x14ac:dyDescent="0.25">
      <c r="A156" s="7" t="s">
        <v>323</v>
      </c>
      <c r="B156" s="7" t="s">
        <v>118</v>
      </c>
      <c r="C156" s="1">
        <v>70606</v>
      </c>
      <c r="D156" s="1">
        <v>0</v>
      </c>
      <c r="E156" s="5">
        <f t="shared" si="5"/>
        <v>0</v>
      </c>
    </row>
    <row r="157" spans="1:5" ht="47.25" x14ac:dyDescent="0.25">
      <c r="A157" s="7" t="s">
        <v>413</v>
      </c>
      <c r="B157" s="7" t="s">
        <v>414</v>
      </c>
      <c r="C157" s="1">
        <v>1639989</v>
      </c>
      <c r="D157" s="1">
        <v>937136</v>
      </c>
      <c r="E157" s="5">
        <f t="shared" si="5"/>
        <v>57.142822299417865</v>
      </c>
    </row>
    <row r="158" spans="1:5" ht="31.5" x14ac:dyDescent="0.25">
      <c r="A158" s="7" t="s">
        <v>415</v>
      </c>
      <c r="B158" s="7" t="s">
        <v>416</v>
      </c>
      <c r="C158" s="1">
        <v>50910</v>
      </c>
      <c r="D158" s="1">
        <v>50910</v>
      </c>
      <c r="E158" s="5">
        <f t="shared" si="5"/>
        <v>100</v>
      </c>
    </row>
    <row r="159" spans="1:5" ht="63" x14ac:dyDescent="0.25">
      <c r="A159" s="7" t="s">
        <v>322</v>
      </c>
      <c r="B159" s="7" t="s">
        <v>119</v>
      </c>
      <c r="C159" s="1">
        <v>1485000</v>
      </c>
      <c r="D159" s="1">
        <v>1370755</v>
      </c>
      <c r="E159" s="5">
        <f t="shared" si="5"/>
        <v>92.306734006734004</v>
      </c>
    </row>
    <row r="160" spans="1:5" ht="63" x14ac:dyDescent="0.25">
      <c r="A160" s="7" t="s">
        <v>227</v>
      </c>
      <c r="B160" s="7" t="s">
        <v>120</v>
      </c>
      <c r="C160" s="1">
        <v>465993</v>
      </c>
      <c r="D160" s="1">
        <v>465993</v>
      </c>
      <c r="E160" s="5">
        <f t="shared" si="5"/>
        <v>100</v>
      </c>
    </row>
    <row r="161" spans="1:5" ht="47.25" x14ac:dyDescent="0.25">
      <c r="A161" s="7" t="s">
        <v>228</v>
      </c>
      <c r="B161" s="7" t="s">
        <v>121</v>
      </c>
      <c r="C161" s="1">
        <v>8664411</v>
      </c>
      <c r="D161" s="1">
        <v>6984000</v>
      </c>
      <c r="E161" s="5">
        <f t="shared" si="5"/>
        <v>80.605594540702185</v>
      </c>
    </row>
    <row r="162" spans="1:5" ht="47.25" x14ac:dyDescent="0.25">
      <c r="A162" s="7" t="s">
        <v>229</v>
      </c>
      <c r="B162" s="7" t="s">
        <v>122</v>
      </c>
      <c r="C162" s="1">
        <v>7687461</v>
      </c>
      <c r="D162" s="1">
        <v>5699759</v>
      </c>
      <c r="E162" s="5">
        <f t="shared" si="5"/>
        <v>74.143582647118464</v>
      </c>
    </row>
    <row r="163" spans="1:5" ht="47.25" x14ac:dyDescent="0.25">
      <c r="A163" s="7" t="s">
        <v>123</v>
      </c>
      <c r="B163" s="7" t="s">
        <v>124</v>
      </c>
      <c r="C163" s="1">
        <v>515000</v>
      </c>
      <c r="D163" s="1">
        <v>515000</v>
      </c>
      <c r="E163" s="5">
        <f t="shared" si="5"/>
        <v>100</v>
      </c>
    </row>
    <row r="164" spans="1:5" ht="63" x14ac:dyDescent="0.25">
      <c r="A164" s="7" t="s">
        <v>431</v>
      </c>
      <c r="B164" s="7" t="s">
        <v>432</v>
      </c>
      <c r="C164" s="1">
        <v>760000</v>
      </c>
      <c r="D164" s="1">
        <v>0</v>
      </c>
      <c r="E164" s="5">
        <f t="shared" si="5"/>
        <v>0</v>
      </c>
    </row>
    <row r="165" spans="1:5" ht="31.5" x14ac:dyDescent="0.25">
      <c r="A165" s="4" t="s">
        <v>230</v>
      </c>
      <c r="B165" s="4" t="s">
        <v>196</v>
      </c>
      <c r="C165" s="5">
        <f>C169+C196+C199+C202+C205+C208+C211+C214+C217+C220+C226+C166+C225</f>
        <v>662037886</v>
      </c>
      <c r="D165" s="5">
        <f>D169+D196+D199+D202+D205+D208+D211+D214+D217+D220+D226+D166+D225</f>
        <v>497012298</v>
      </c>
      <c r="E165" s="5">
        <f t="shared" si="5"/>
        <v>75.073090001377949</v>
      </c>
    </row>
    <row r="166" spans="1:5" ht="63" x14ac:dyDescent="0.25">
      <c r="A166" s="9" t="s">
        <v>231</v>
      </c>
      <c r="B166" s="10" t="s">
        <v>151</v>
      </c>
      <c r="C166" s="5">
        <f>C167</f>
        <v>10107000</v>
      </c>
      <c r="D166" s="5">
        <f>D167</f>
        <v>6023880</v>
      </c>
      <c r="E166" s="5">
        <f t="shared" si="5"/>
        <v>59.60106856634016</v>
      </c>
    </row>
    <row r="167" spans="1:5" ht="47.25" x14ac:dyDescent="0.25">
      <c r="A167" s="9" t="s">
        <v>232</v>
      </c>
      <c r="B167" s="10" t="s">
        <v>152</v>
      </c>
      <c r="C167" s="11">
        <f>C168</f>
        <v>10107000</v>
      </c>
      <c r="D167" s="11">
        <f>D168</f>
        <v>6023880</v>
      </c>
      <c r="E167" s="5">
        <f t="shared" si="5"/>
        <v>59.60106856634016</v>
      </c>
    </row>
    <row r="168" spans="1:5" ht="47.25" x14ac:dyDescent="0.25">
      <c r="A168" s="6" t="s">
        <v>233</v>
      </c>
      <c r="B168" s="7" t="s">
        <v>152</v>
      </c>
      <c r="C168" s="1">
        <v>10107000</v>
      </c>
      <c r="D168" s="1">
        <v>6023880</v>
      </c>
      <c r="E168" s="5">
        <f t="shared" si="5"/>
        <v>59.60106856634016</v>
      </c>
    </row>
    <row r="169" spans="1:5" ht="47.25" x14ac:dyDescent="0.25">
      <c r="A169" s="10" t="s">
        <v>234</v>
      </c>
      <c r="B169" s="10" t="s">
        <v>125</v>
      </c>
      <c r="C169" s="11">
        <f>C170</f>
        <v>593298323</v>
      </c>
      <c r="D169" s="11">
        <f>D170</f>
        <v>446632343</v>
      </c>
      <c r="E169" s="5">
        <f t="shared" si="5"/>
        <v>75.279555947775691</v>
      </c>
    </row>
    <row r="170" spans="1:5" ht="47.25" x14ac:dyDescent="0.25">
      <c r="A170" s="10" t="s">
        <v>235</v>
      </c>
      <c r="B170" s="10" t="s">
        <v>125</v>
      </c>
      <c r="C170" s="11">
        <f>C171+C172+C173+C174+C175+C176+C177+C178+C179+C180+C181+C182+C183+C184+C185+C186+C187+C188+C189+C190+C191+C192+C193+C194+C195</f>
        <v>593298323</v>
      </c>
      <c r="D170" s="11">
        <f>D171+D172+D173+D174+D175+D176+D177+D178+D179+D180+D181+D182+D183+D184+D185+D186+D187+D188+D189+D190+D191+D192+D193+D194+D195</f>
        <v>446632343</v>
      </c>
      <c r="E170" s="5">
        <f t="shared" si="5"/>
        <v>75.279555947775691</v>
      </c>
    </row>
    <row r="171" spans="1:5" ht="31.5" x14ac:dyDescent="0.25">
      <c r="A171" s="7" t="s">
        <v>302</v>
      </c>
      <c r="B171" s="7" t="s">
        <v>126</v>
      </c>
      <c r="C171" s="1">
        <v>557000</v>
      </c>
      <c r="D171" s="1">
        <v>480586</v>
      </c>
      <c r="E171" s="5">
        <f t="shared" si="5"/>
        <v>86.281149012567326</v>
      </c>
    </row>
    <row r="172" spans="1:5" ht="63" x14ac:dyDescent="0.25">
      <c r="A172" s="7" t="s">
        <v>236</v>
      </c>
      <c r="B172" s="7" t="s">
        <v>127</v>
      </c>
      <c r="C172" s="1">
        <v>6930</v>
      </c>
      <c r="D172" s="1">
        <v>0</v>
      </c>
      <c r="E172" s="5">
        <f t="shared" si="5"/>
        <v>0</v>
      </c>
    </row>
    <row r="173" spans="1:5" ht="31.5" x14ac:dyDescent="0.25">
      <c r="A173" s="7" t="s">
        <v>237</v>
      </c>
      <c r="B173" s="7" t="s">
        <v>128</v>
      </c>
      <c r="C173" s="1">
        <v>99126</v>
      </c>
      <c r="D173" s="1">
        <v>60577</v>
      </c>
      <c r="E173" s="5">
        <f t="shared" si="5"/>
        <v>61.111111111111114</v>
      </c>
    </row>
    <row r="174" spans="1:5" ht="47.25" x14ac:dyDescent="0.25">
      <c r="A174" s="7" t="s">
        <v>238</v>
      </c>
      <c r="B174" s="7" t="s">
        <v>129</v>
      </c>
      <c r="C174" s="1">
        <v>945319</v>
      </c>
      <c r="D174" s="1">
        <v>818000</v>
      </c>
      <c r="E174" s="5">
        <f t="shared" si="5"/>
        <v>86.531636410566165</v>
      </c>
    </row>
    <row r="175" spans="1:5" ht="47.25" x14ac:dyDescent="0.25">
      <c r="A175" s="7" t="s">
        <v>239</v>
      </c>
      <c r="B175" s="7" t="s">
        <v>130</v>
      </c>
      <c r="C175" s="1">
        <v>24314</v>
      </c>
      <c r="D175" s="1">
        <v>18235</v>
      </c>
      <c r="E175" s="5">
        <f t="shared" si="5"/>
        <v>74.997943571604836</v>
      </c>
    </row>
    <row r="176" spans="1:5" ht="78.75" x14ac:dyDescent="0.25">
      <c r="A176" s="7" t="s">
        <v>240</v>
      </c>
      <c r="B176" s="7" t="s">
        <v>131</v>
      </c>
      <c r="C176" s="1">
        <v>2715720</v>
      </c>
      <c r="D176" s="1">
        <v>2619000</v>
      </c>
      <c r="E176" s="5">
        <f t="shared" si="5"/>
        <v>96.438513543369709</v>
      </c>
    </row>
    <row r="177" spans="1:5" ht="47.25" x14ac:dyDescent="0.25">
      <c r="A177" s="7" t="s">
        <v>241</v>
      </c>
      <c r="B177" s="7" t="s">
        <v>132</v>
      </c>
      <c r="C177" s="1">
        <v>236576</v>
      </c>
      <c r="D177" s="1">
        <v>236576</v>
      </c>
      <c r="E177" s="5">
        <f t="shared" si="5"/>
        <v>99.999999999999986</v>
      </c>
    </row>
    <row r="178" spans="1:5" ht="78.75" x14ac:dyDescent="0.25">
      <c r="A178" s="7" t="s">
        <v>242</v>
      </c>
      <c r="B178" s="7" t="s">
        <v>133</v>
      </c>
      <c r="C178" s="1">
        <v>6495655</v>
      </c>
      <c r="D178" s="1">
        <v>4590000</v>
      </c>
      <c r="E178" s="5">
        <f t="shared" si="5"/>
        <v>70.662619858967261</v>
      </c>
    </row>
    <row r="179" spans="1:5" ht="31.5" x14ac:dyDescent="0.25">
      <c r="A179" s="7" t="s">
        <v>243</v>
      </c>
      <c r="B179" s="7" t="s">
        <v>134</v>
      </c>
      <c r="C179" s="1">
        <v>1844778</v>
      </c>
      <c r="D179" s="1">
        <v>1071234</v>
      </c>
      <c r="E179" s="5">
        <f t="shared" si="5"/>
        <v>58.068450512744626</v>
      </c>
    </row>
    <row r="180" spans="1:5" ht="47.25" x14ac:dyDescent="0.25">
      <c r="A180" s="7" t="s">
        <v>244</v>
      </c>
      <c r="B180" s="7" t="s">
        <v>135</v>
      </c>
      <c r="C180" s="1">
        <v>110911007</v>
      </c>
      <c r="D180" s="1">
        <v>83611000</v>
      </c>
      <c r="E180" s="5">
        <f t="shared" si="5"/>
        <v>75.385664833067466</v>
      </c>
    </row>
    <row r="181" spans="1:5" ht="31.5" x14ac:dyDescent="0.25">
      <c r="A181" s="7" t="s">
        <v>245</v>
      </c>
      <c r="B181" s="7" t="s">
        <v>136</v>
      </c>
      <c r="C181" s="1">
        <v>246447897</v>
      </c>
      <c r="D181" s="1">
        <v>188359100</v>
      </c>
      <c r="E181" s="5">
        <f t="shared" si="5"/>
        <v>76.429583004313471</v>
      </c>
    </row>
    <row r="182" spans="1:5" ht="31.5" x14ac:dyDescent="0.25">
      <c r="A182" s="7" t="s">
        <v>246</v>
      </c>
      <c r="B182" s="7" t="s">
        <v>137</v>
      </c>
      <c r="C182" s="1">
        <v>13721304</v>
      </c>
      <c r="D182" s="1">
        <v>9098290</v>
      </c>
      <c r="E182" s="5">
        <f t="shared" si="5"/>
        <v>66.307764917969891</v>
      </c>
    </row>
    <row r="183" spans="1:5" ht="78.75" x14ac:dyDescent="0.25">
      <c r="A183" s="7" t="s">
        <v>247</v>
      </c>
      <c r="B183" s="7" t="s">
        <v>138</v>
      </c>
      <c r="C183" s="1">
        <v>24720528</v>
      </c>
      <c r="D183" s="1">
        <v>18393030</v>
      </c>
      <c r="E183" s="5">
        <f t="shared" si="5"/>
        <v>74.403871956132974</v>
      </c>
    </row>
    <row r="184" spans="1:5" ht="47.25" x14ac:dyDescent="0.25">
      <c r="A184" s="7" t="s">
        <v>248</v>
      </c>
      <c r="B184" s="7" t="s">
        <v>139</v>
      </c>
      <c r="C184" s="1">
        <v>17511888</v>
      </c>
      <c r="D184" s="1">
        <v>12825013</v>
      </c>
      <c r="E184" s="5">
        <f t="shared" si="5"/>
        <v>73.236038284392862</v>
      </c>
    </row>
    <row r="185" spans="1:5" ht="31.5" x14ac:dyDescent="0.25">
      <c r="A185" s="7" t="s">
        <v>249</v>
      </c>
      <c r="B185" s="7" t="s">
        <v>140</v>
      </c>
      <c r="C185" s="1">
        <v>2013893</v>
      </c>
      <c r="D185" s="1">
        <v>1607893</v>
      </c>
      <c r="E185" s="5">
        <f t="shared" si="5"/>
        <v>79.840041154122886</v>
      </c>
    </row>
    <row r="186" spans="1:5" ht="47.25" x14ac:dyDescent="0.25">
      <c r="A186" s="7" t="s">
        <v>250</v>
      </c>
      <c r="B186" s="7" t="s">
        <v>141</v>
      </c>
      <c r="C186" s="1">
        <v>13640</v>
      </c>
      <c r="D186" s="1">
        <v>6820</v>
      </c>
      <c r="E186" s="5">
        <f t="shared" si="5"/>
        <v>50</v>
      </c>
    </row>
    <row r="187" spans="1:5" ht="78.75" x14ac:dyDescent="0.25">
      <c r="A187" s="7" t="s">
        <v>251</v>
      </c>
      <c r="B187" s="7" t="s">
        <v>142</v>
      </c>
      <c r="C187" s="1">
        <v>28036000</v>
      </c>
      <c r="D187" s="1">
        <v>20208000</v>
      </c>
      <c r="E187" s="5">
        <f t="shared" si="5"/>
        <v>72.078755885290335</v>
      </c>
    </row>
    <row r="188" spans="1:5" ht="31.5" x14ac:dyDescent="0.25">
      <c r="A188" s="7" t="s">
        <v>252</v>
      </c>
      <c r="B188" s="7" t="s">
        <v>143</v>
      </c>
      <c r="C188" s="1">
        <v>9428000</v>
      </c>
      <c r="D188" s="1">
        <v>6965953</v>
      </c>
      <c r="E188" s="5">
        <f t="shared" si="5"/>
        <v>73.88579762409843</v>
      </c>
    </row>
    <row r="189" spans="1:5" ht="94.5" x14ac:dyDescent="0.25">
      <c r="A189" s="7" t="s">
        <v>253</v>
      </c>
      <c r="B189" s="7" t="s">
        <v>144</v>
      </c>
      <c r="C189" s="1">
        <v>78326837</v>
      </c>
      <c r="D189" s="1">
        <v>59261682</v>
      </c>
      <c r="E189" s="5">
        <f t="shared" si="5"/>
        <v>75.659485649854602</v>
      </c>
    </row>
    <row r="190" spans="1:5" ht="31.5" x14ac:dyDescent="0.25">
      <c r="A190" s="7" t="s">
        <v>254</v>
      </c>
      <c r="B190" s="7" t="s">
        <v>145</v>
      </c>
      <c r="C190" s="1">
        <v>3689700</v>
      </c>
      <c r="D190" s="1">
        <v>3217519</v>
      </c>
      <c r="E190" s="5">
        <f t="shared" si="5"/>
        <v>87.202726508930269</v>
      </c>
    </row>
    <row r="191" spans="1:5" ht="47.25" x14ac:dyDescent="0.25">
      <c r="A191" s="7" t="s">
        <v>255</v>
      </c>
      <c r="B191" s="7" t="s">
        <v>146</v>
      </c>
      <c r="C191" s="1">
        <v>16744000</v>
      </c>
      <c r="D191" s="1">
        <v>12100312</v>
      </c>
      <c r="E191" s="5">
        <f t="shared" si="5"/>
        <v>72.266555183946494</v>
      </c>
    </row>
    <row r="192" spans="1:5" ht="63" x14ac:dyDescent="0.25">
      <c r="A192" s="7" t="s">
        <v>256</v>
      </c>
      <c r="B192" s="7" t="s">
        <v>147</v>
      </c>
      <c r="C192" s="1">
        <v>19552000</v>
      </c>
      <c r="D192" s="1">
        <v>14278904</v>
      </c>
      <c r="E192" s="5">
        <f t="shared" si="5"/>
        <v>73.030400981996721</v>
      </c>
    </row>
    <row r="193" spans="1:5" ht="47.25" x14ac:dyDescent="0.25">
      <c r="A193" s="6" t="s">
        <v>257</v>
      </c>
      <c r="B193" s="7" t="s">
        <v>148</v>
      </c>
      <c r="C193" s="1">
        <v>8857000</v>
      </c>
      <c r="D193" s="1">
        <v>6552900</v>
      </c>
      <c r="E193" s="5">
        <f t="shared" si="5"/>
        <v>73.985548154002487</v>
      </c>
    </row>
    <row r="194" spans="1:5" ht="78.75" x14ac:dyDescent="0.25">
      <c r="A194" s="6" t="s">
        <v>258</v>
      </c>
      <c r="B194" s="7" t="s">
        <v>149</v>
      </c>
      <c r="C194" s="1">
        <v>391000</v>
      </c>
      <c r="D194" s="1">
        <v>245683</v>
      </c>
      <c r="E194" s="5">
        <f t="shared" si="5"/>
        <v>62.834526854219952</v>
      </c>
    </row>
    <row r="195" spans="1:5" ht="63" x14ac:dyDescent="0.25">
      <c r="A195" s="6" t="s">
        <v>259</v>
      </c>
      <c r="B195" s="7" t="s">
        <v>150</v>
      </c>
      <c r="C195" s="1">
        <v>8211</v>
      </c>
      <c r="D195" s="1">
        <v>6036</v>
      </c>
      <c r="E195" s="5">
        <f t="shared" si="5"/>
        <v>73.511143587869938</v>
      </c>
    </row>
    <row r="196" spans="1:5" ht="78.75" x14ac:dyDescent="0.25">
      <c r="A196" s="9" t="s">
        <v>260</v>
      </c>
      <c r="B196" s="10" t="s">
        <v>153</v>
      </c>
      <c r="C196" s="11">
        <f>C198</f>
        <v>23400000</v>
      </c>
      <c r="D196" s="11">
        <f>D198</f>
        <v>18566290</v>
      </c>
      <c r="E196" s="5">
        <f t="shared" ref="E196:E257" si="6">D196/C196%</f>
        <v>79.343119658119662</v>
      </c>
    </row>
    <row r="197" spans="1:5" ht="78.75" x14ac:dyDescent="0.25">
      <c r="A197" s="9" t="s">
        <v>261</v>
      </c>
      <c r="B197" s="10" t="s">
        <v>154</v>
      </c>
      <c r="C197" s="11">
        <f>C198</f>
        <v>23400000</v>
      </c>
      <c r="D197" s="11">
        <f>D198</f>
        <v>18566290</v>
      </c>
      <c r="E197" s="5">
        <f t="shared" si="6"/>
        <v>79.343119658119662</v>
      </c>
    </row>
    <row r="198" spans="1:5" ht="78.75" x14ac:dyDescent="0.25">
      <c r="A198" s="6" t="s">
        <v>262</v>
      </c>
      <c r="B198" s="7" t="s">
        <v>154</v>
      </c>
      <c r="C198" s="1">
        <v>23400000</v>
      </c>
      <c r="D198" s="1">
        <v>18566290</v>
      </c>
      <c r="E198" s="5">
        <f t="shared" si="6"/>
        <v>79.343119658119662</v>
      </c>
    </row>
    <row r="199" spans="1:5" ht="63" x14ac:dyDescent="0.25">
      <c r="A199" s="9" t="s">
        <v>263</v>
      </c>
      <c r="B199" s="10" t="s">
        <v>155</v>
      </c>
      <c r="C199" s="11">
        <f>C200</f>
        <v>2962</v>
      </c>
      <c r="D199" s="11">
        <f>D200</f>
        <v>0</v>
      </c>
      <c r="E199" s="5">
        <f t="shared" si="6"/>
        <v>0</v>
      </c>
    </row>
    <row r="200" spans="1:5" ht="78.75" x14ac:dyDescent="0.25">
      <c r="A200" s="9" t="s">
        <v>264</v>
      </c>
      <c r="B200" s="10" t="s">
        <v>156</v>
      </c>
      <c r="C200" s="11">
        <f>C201</f>
        <v>2962</v>
      </c>
      <c r="D200" s="11">
        <f>D201</f>
        <v>0</v>
      </c>
      <c r="E200" s="5">
        <f t="shared" si="6"/>
        <v>0</v>
      </c>
    </row>
    <row r="201" spans="1:5" ht="78.75" x14ac:dyDescent="0.25">
      <c r="A201" s="6" t="s">
        <v>265</v>
      </c>
      <c r="B201" s="7" t="s">
        <v>156</v>
      </c>
      <c r="C201" s="1">
        <v>2962</v>
      </c>
      <c r="D201" s="1">
        <v>0</v>
      </c>
      <c r="E201" s="5">
        <f t="shared" si="6"/>
        <v>0</v>
      </c>
    </row>
    <row r="202" spans="1:5" ht="78.75" x14ac:dyDescent="0.25">
      <c r="A202" s="9" t="s">
        <v>266</v>
      </c>
      <c r="B202" s="10" t="s">
        <v>157</v>
      </c>
      <c r="C202" s="11">
        <f>C203</f>
        <v>185800</v>
      </c>
      <c r="D202" s="11">
        <f>D203</f>
        <v>111424</v>
      </c>
      <c r="E202" s="5">
        <f t="shared" si="6"/>
        <v>59.969860064585575</v>
      </c>
    </row>
    <row r="203" spans="1:5" ht="78.75" x14ac:dyDescent="0.25">
      <c r="A203" s="9" t="s">
        <v>267</v>
      </c>
      <c r="B203" s="10" t="s">
        <v>158</v>
      </c>
      <c r="C203" s="11">
        <f>C204</f>
        <v>185800</v>
      </c>
      <c r="D203" s="11">
        <f>D204</f>
        <v>111424</v>
      </c>
      <c r="E203" s="5">
        <f t="shared" si="6"/>
        <v>59.969860064585575</v>
      </c>
    </row>
    <row r="204" spans="1:5" ht="94.5" x14ac:dyDescent="0.25">
      <c r="A204" s="9" t="s">
        <v>268</v>
      </c>
      <c r="B204" s="7" t="s">
        <v>159</v>
      </c>
      <c r="C204" s="1">
        <v>185800</v>
      </c>
      <c r="D204" s="1">
        <v>111424</v>
      </c>
      <c r="E204" s="5">
        <f t="shared" si="6"/>
        <v>59.969860064585575</v>
      </c>
    </row>
    <row r="205" spans="1:5" ht="78.75" x14ac:dyDescent="0.25">
      <c r="A205" s="10" t="s">
        <v>269</v>
      </c>
      <c r="B205" s="10" t="s">
        <v>197</v>
      </c>
      <c r="C205" s="11">
        <f>C206</f>
        <v>2348441</v>
      </c>
      <c r="D205" s="11">
        <f>D206</f>
        <v>2319781</v>
      </c>
      <c r="E205" s="5">
        <f t="shared" si="6"/>
        <v>98.779615923925704</v>
      </c>
    </row>
    <row r="206" spans="1:5" ht="94.5" x14ac:dyDescent="0.25">
      <c r="A206" s="10" t="s">
        <v>270</v>
      </c>
      <c r="B206" s="10" t="s">
        <v>160</v>
      </c>
      <c r="C206" s="11">
        <f>C207</f>
        <v>2348441</v>
      </c>
      <c r="D206" s="11">
        <f>D207</f>
        <v>2319781</v>
      </c>
      <c r="E206" s="5">
        <f t="shared" si="6"/>
        <v>98.779615923925704</v>
      </c>
    </row>
    <row r="207" spans="1:5" ht="94.5" x14ac:dyDescent="0.25">
      <c r="A207" s="7" t="s">
        <v>271</v>
      </c>
      <c r="B207" s="7" t="s">
        <v>161</v>
      </c>
      <c r="C207" s="1">
        <v>2348441</v>
      </c>
      <c r="D207" s="1">
        <v>2319781</v>
      </c>
      <c r="E207" s="5">
        <f t="shared" si="6"/>
        <v>98.779615923925704</v>
      </c>
    </row>
    <row r="208" spans="1:5" ht="47.25" x14ac:dyDescent="0.25">
      <c r="A208" s="10" t="s">
        <v>272</v>
      </c>
      <c r="B208" s="10" t="s">
        <v>162</v>
      </c>
      <c r="C208" s="11">
        <f>C209</f>
        <v>12731000</v>
      </c>
      <c r="D208" s="11">
        <f>D209</f>
        <v>9213000</v>
      </c>
      <c r="E208" s="5">
        <f t="shared" si="6"/>
        <v>72.366664048385829</v>
      </c>
    </row>
    <row r="209" spans="1:5" ht="47.25" x14ac:dyDescent="0.25">
      <c r="A209" s="10" t="s">
        <v>273</v>
      </c>
      <c r="B209" s="10" t="s">
        <v>163</v>
      </c>
      <c r="C209" s="11">
        <f>C210</f>
        <v>12731000</v>
      </c>
      <c r="D209" s="11">
        <f>D210</f>
        <v>9213000</v>
      </c>
      <c r="E209" s="5">
        <f t="shared" si="6"/>
        <v>72.366664048385829</v>
      </c>
    </row>
    <row r="210" spans="1:5" ht="47.25" x14ac:dyDescent="0.25">
      <c r="A210" s="7" t="s">
        <v>274</v>
      </c>
      <c r="B210" s="7" t="s">
        <v>164</v>
      </c>
      <c r="C210" s="1">
        <v>12731000</v>
      </c>
      <c r="D210" s="1">
        <v>9213000</v>
      </c>
      <c r="E210" s="5">
        <f t="shared" si="6"/>
        <v>72.366664048385829</v>
      </c>
    </row>
    <row r="211" spans="1:5" ht="63" x14ac:dyDescent="0.25">
      <c r="A211" s="9" t="s">
        <v>275</v>
      </c>
      <c r="B211" s="10" t="s">
        <v>165</v>
      </c>
      <c r="C211" s="11">
        <f>C212</f>
        <v>307200</v>
      </c>
      <c r="D211" s="11">
        <f>D212</f>
        <v>68478</v>
      </c>
      <c r="E211" s="5">
        <f t="shared" si="6"/>
        <v>22.291015625</v>
      </c>
    </row>
    <row r="212" spans="1:5" ht="63" x14ac:dyDescent="0.25">
      <c r="A212" s="10" t="s">
        <v>276</v>
      </c>
      <c r="B212" s="10" t="s">
        <v>166</v>
      </c>
      <c r="C212" s="11">
        <f>C213</f>
        <v>307200</v>
      </c>
      <c r="D212" s="11">
        <f>D213</f>
        <v>68478</v>
      </c>
      <c r="E212" s="5">
        <f t="shared" si="6"/>
        <v>22.291015625</v>
      </c>
    </row>
    <row r="213" spans="1:5" ht="63" x14ac:dyDescent="0.25">
      <c r="A213" s="7" t="s">
        <v>277</v>
      </c>
      <c r="B213" s="7" t="s">
        <v>167</v>
      </c>
      <c r="C213" s="1">
        <v>307200</v>
      </c>
      <c r="D213" s="1">
        <v>68478</v>
      </c>
      <c r="E213" s="5">
        <f t="shared" si="6"/>
        <v>22.291015625</v>
      </c>
    </row>
    <row r="214" spans="1:5" ht="94.5" x14ac:dyDescent="0.25">
      <c r="A214" s="9" t="s">
        <v>278</v>
      </c>
      <c r="B214" s="10" t="s">
        <v>168</v>
      </c>
      <c r="C214" s="11">
        <f>C215</f>
        <v>169100</v>
      </c>
      <c r="D214" s="11">
        <f>D215</f>
        <v>0</v>
      </c>
      <c r="E214" s="5">
        <f t="shared" si="6"/>
        <v>0</v>
      </c>
    </row>
    <row r="215" spans="1:5" ht="94.5" x14ac:dyDescent="0.25">
      <c r="A215" s="9" t="s">
        <v>279</v>
      </c>
      <c r="B215" s="10" t="s">
        <v>169</v>
      </c>
      <c r="C215" s="11">
        <f>C216</f>
        <v>169100</v>
      </c>
      <c r="D215" s="11">
        <f>D216</f>
        <v>0</v>
      </c>
      <c r="E215" s="5">
        <f t="shared" si="6"/>
        <v>0</v>
      </c>
    </row>
    <row r="216" spans="1:5" ht="110.25" x14ac:dyDescent="0.25">
      <c r="A216" s="6" t="s">
        <v>280</v>
      </c>
      <c r="B216" s="7" t="s">
        <v>170</v>
      </c>
      <c r="C216" s="1">
        <v>169100</v>
      </c>
      <c r="D216" s="1">
        <v>0</v>
      </c>
      <c r="E216" s="5">
        <f t="shared" si="6"/>
        <v>0</v>
      </c>
    </row>
    <row r="217" spans="1:5" ht="110.25" x14ac:dyDescent="0.25">
      <c r="A217" s="9" t="s">
        <v>281</v>
      </c>
      <c r="B217" s="12" t="s">
        <v>380</v>
      </c>
      <c r="C217" s="11">
        <f>C218</f>
        <v>9078000</v>
      </c>
      <c r="D217" s="11">
        <f>D218</f>
        <v>5936311</v>
      </c>
      <c r="E217" s="5">
        <f t="shared" si="6"/>
        <v>65.392278034809436</v>
      </c>
    </row>
    <row r="218" spans="1:5" ht="126" x14ac:dyDescent="0.25">
      <c r="A218" s="9" t="s">
        <v>282</v>
      </c>
      <c r="B218" s="12" t="s">
        <v>379</v>
      </c>
      <c r="C218" s="11">
        <f>C219</f>
        <v>9078000</v>
      </c>
      <c r="D218" s="11">
        <f>D219</f>
        <v>5936311</v>
      </c>
      <c r="E218" s="5">
        <f t="shared" si="6"/>
        <v>65.392278034809436</v>
      </c>
    </row>
    <row r="219" spans="1:5" ht="126" x14ac:dyDescent="0.25">
      <c r="A219" s="6" t="s">
        <v>283</v>
      </c>
      <c r="B219" s="8" t="s">
        <v>379</v>
      </c>
      <c r="C219" s="1">
        <v>9078000</v>
      </c>
      <c r="D219" s="1">
        <v>5936311</v>
      </c>
      <c r="E219" s="5">
        <f t="shared" si="6"/>
        <v>65.392278034809436</v>
      </c>
    </row>
    <row r="220" spans="1:5" ht="63" x14ac:dyDescent="0.25">
      <c r="A220" s="9" t="s">
        <v>284</v>
      </c>
      <c r="B220" s="10" t="s">
        <v>171</v>
      </c>
      <c r="C220" s="11">
        <f>C221</f>
        <v>473522</v>
      </c>
      <c r="D220" s="11">
        <f>D221</f>
        <v>342383</v>
      </c>
      <c r="E220" s="5">
        <f t="shared" si="6"/>
        <v>72.305616212129522</v>
      </c>
    </row>
    <row r="221" spans="1:5" ht="63" x14ac:dyDescent="0.25">
      <c r="A221" s="9" t="s">
        <v>285</v>
      </c>
      <c r="B221" s="10" t="s">
        <v>172</v>
      </c>
      <c r="C221" s="11">
        <f>C222</f>
        <v>473522</v>
      </c>
      <c r="D221" s="11">
        <f>D222</f>
        <v>342383</v>
      </c>
      <c r="E221" s="5">
        <f t="shared" si="6"/>
        <v>72.305616212129522</v>
      </c>
    </row>
    <row r="222" spans="1:5" ht="47.25" x14ac:dyDescent="0.25">
      <c r="A222" s="6" t="s">
        <v>286</v>
      </c>
      <c r="B222" s="7" t="s">
        <v>173</v>
      </c>
      <c r="C222" s="1">
        <v>473522</v>
      </c>
      <c r="D222" s="1">
        <v>342383</v>
      </c>
      <c r="E222" s="5">
        <f t="shared" si="6"/>
        <v>72.305616212129522</v>
      </c>
    </row>
    <row r="223" spans="1:5" ht="47.25" x14ac:dyDescent="0.25">
      <c r="A223" s="9" t="s">
        <v>287</v>
      </c>
      <c r="B223" s="10" t="s">
        <v>312</v>
      </c>
      <c r="C223" s="11">
        <f>C224</f>
        <v>7958000</v>
      </c>
      <c r="D223" s="11">
        <f>D224</f>
        <v>6301408</v>
      </c>
      <c r="E223" s="5">
        <f t="shared" si="6"/>
        <v>79.183312390047746</v>
      </c>
    </row>
    <row r="224" spans="1:5" ht="63" x14ac:dyDescent="0.25">
      <c r="A224" s="9" t="s">
        <v>288</v>
      </c>
      <c r="B224" s="10" t="s">
        <v>311</v>
      </c>
      <c r="C224" s="11">
        <f>C225</f>
        <v>7958000</v>
      </c>
      <c r="D224" s="11">
        <f>D225</f>
        <v>6301408</v>
      </c>
      <c r="E224" s="5">
        <f t="shared" si="6"/>
        <v>79.183312390047746</v>
      </c>
    </row>
    <row r="225" spans="1:5" ht="63" x14ac:dyDescent="0.25">
      <c r="A225" s="6" t="s">
        <v>289</v>
      </c>
      <c r="B225" s="7" t="s">
        <v>311</v>
      </c>
      <c r="C225" s="1">
        <v>7958000</v>
      </c>
      <c r="D225" s="1">
        <v>6301408</v>
      </c>
      <c r="E225" s="5">
        <f t="shared" si="6"/>
        <v>79.183312390047746</v>
      </c>
    </row>
    <row r="226" spans="1:5" ht="31.5" x14ac:dyDescent="0.25">
      <c r="A226" s="9" t="s">
        <v>290</v>
      </c>
      <c r="B226" s="10" t="s">
        <v>174</v>
      </c>
      <c r="C226" s="11">
        <f>C227</f>
        <v>1978538</v>
      </c>
      <c r="D226" s="11">
        <f>D227</f>
        <v>1497000</v>
      </c>
      <c r="E226" s="5">
        <f t="shared" si="6"/>
        <v>75.661928150988246</v>
      </c>
    </row>
    <row r="227" spans="1:5" ht="47.25" x14ac:dyDescent="0.25">
      <c r="A227" s="9" t="s">
        <v>291</v>
      </c>
      <c r="B227" s="10" t="s">
        <v>175</v>
      </c>
      <c r="C227" s="11">
        <f>C228</f>
        <v>1978538</v>
      </c>
      <c r="D227" s="11">
        <f>D228</f>
        <v>1497000</v>
      </c>
      <c r="E227" s="5">
        <f t="shared" si="6"/>
        <v>75.661928150988246</v>
      </c>
    </row>
    <row r="228" spans="1:5" ht="47.25" x14ac:dyDescent="0.25">
      <c r="A228" s="6" t="s">
        <v>292</v>
      </c>
      <c r="B228" s="7" t="s">
        <v>175</v>
      </c>
      <c r="C228" s="1">
        <v>1978538</v>
      </c>
      <c r="D228" s="1">
        <v>1497000</v>
      </c>
      <c r="E228" s="5">
        <f t="shared" si="6"/>
        <v>75.661928150988246</v>
      </c>
    </row>
    <row r="229" spans="1:5" ht="15.75" x14ac:dyDescent="0.25">
      <c r="A229" s="3" t="s">
        <v>293</v>
      </c>
      <c r="B229" s="4" t="s">
        <v>176</v>
      </c>
      <c r="C229" s="5">
        <f>C230+C235</f>
        <v>14451812</v>
      </c>
      <c r="D229" s="5">
        <f>D230+D235</f>
        <v>10604543</v>
      </c>
      <c r="E229" s="5">
        <f t="shared" si="6"/>
        <v>73.378639301424627</v>
      </c>
    </row>
    <row r="230" spans="1:5" ht="78.75" x14ac:dyDescent="0.25">
      <c r="A230" s="9" t="s">
        <v>294</v>
      </c>
      <c r="B230" s="10" t="s">
        <v>177</v>
      </c>
      <c r="C230" s="11">
        <f>C231</f>
        <v>11985412</v>
      </c>
      <c r="D230" s="11">
        <f>D231</f>
        <v>9154143</v>
      </c>
      <c r="E230" s="5">
        <f t="shared" si="6"/>
        <v>76.377374428179863</v>
      </c>
    </row>
    <row r="231" spans="1:5" ht="78.75" x14ac:dyDescent="0.25">
      <c r="A231" s="9" t="s">
        <v>295</v>
      </c>
      <c r="B231" s="10" t="s">
        <v>178</v>
      </c>
      <c r="C231" s="11">
        <f>C232+C233+C234</f>
        <v>11985412</v>
      </c>
      <c r="D231" s="11">
        <f>D232+D233+D234</f>
        <v>9154143</v>
      </c>
      <c r="E231" s="5">
        <f t="shared" si="6"/>
        <v>76.377374428179863</v>
      </c>
    </row>
    <row r="232" spans="1:5" ht="78.75" x14ac:dyDescent="0.25">
      <c r="A232" s="6" t="s">
        <v>296</v>
      </c>
      <c r="B232" s="7" t="s">
        <v>178</v>
      </c>
      <c r="C232" s="1">
        <v>2214000</v>
      </c>
      <c r="D232" s="1">
        <v>1779250</v>
      </c>
      <c r="E232" s="5">
        <f t="shared" si="6"/>
        <v>80.363595302619686</v>
      </c>
    </row>
    <row r="233" spans="1:5" ht="78.75" x14ac:dyDescent="0.25">
      <c r="A233" s="6" t="s">
        <v>297</v>
      </c>
      <c r="B233" s="7" t="s">
        <v>178</v>
      </c>
      <c r="C233" s="1">
        <v>392080</v>
      </c>
      <c r="D233" s="1">
        <v>294060</v>
      </c>
      <c r="E233" s="5">
        <f t="shared" si="6"/>
        <v>75</v>
      </c>
    </row>
    <row r="234" spans="1:5" ht="78.75" x14ac:dyDescent="0.25">
      <c r="A234" s="6" t="s">
        <v>298</v>
      </c>
      <c r="B234" s="7" t="s">
        <v>178</v>
      </c>
      <c r="C234" s="1">
        <v>9379332</v>
      </c>
      <c r="D234" s="1">
        <v>7080833</v>
      </c>
      <c r="E234" s="5">
        <f t="shared" si="6"/>
        <v>75.494001065321058</v>
      </c>
    </row>
    <row r="235" spans="1:5" ht="31.5" x14ac:dyDescent="0.25">
      <c r="A235" s="9" t="s">
        <v>316</v>
      </c>
      <c r="B235" s="10" t="s">
        <v>313</v>
      </c>
      <c r="C235" s="11">
        <f>C236+C238</f>
        <v>2466400</v>
      </c>
      <c r="D235" s="11">
        <f>D236+D238</f>
        <v>1450400</v>
      </c>
      <c r="E235" s="5">
        <f t="shared" si="6"/>
        <v>58.806357444048004</v>
      </c>
    </row>
    <row r="236" spans="1:5" ht="31.5" x14ac:dyDescent="0.25">
      <c r="A236" s="9" t="s">
        <v>315</v>
      </c>
      <c r="B236" s="10" t="s">
        <v>313</v>
      </c>
      <c r="C236" s="11">
        <f>C237</f>
        <v>1504400</v>
      </c>
      <c r="D236" s="11">
        <f>D237</f>
        <v>1450400</v>
      </c>
      <c r="E236" s="5">
        <f t="shared" si="6"/>
        <v>96.410529114597182</v>
      </c>
    </row>
    <row r="237" spans="1:5" ht="31.5" x14ac:dyDescent="0.25">
      <c r="A237" s="6" t="s">
        <v>314</v>
      </c>
      <c r="B237" s="7" t="s">
        <v>313</v>
      </c>
      <c r="C237" s="1">
        <v>1504400</v>
      </c>
      <c r="D237" s="1">
        <v>1450400</v>
      </c>
      <c r="E237" s="5">
        <f t="shared" si="6"/>
        <v>96.410529114597182</v>
      </c>
    </row>
    <row r="238" spans="1:5" ht="31.5" x14ac:dyDescent="0.25">
      <c r="A238" s="9" t="s">
        <v>437</v>
      </c>
      <c r="B238" s="10" t="s">
        <v>438</v>
      </c>
      <c r="C238" s="11">
        <f>C239</f>
        <v>962000</v>
      </c>
      <c r="D238" s="11">
        <f>D239</f>
        <v>0</v>
      </c>
      <c r="E238" s="5">
        <f t="shared" si="6"/>
        <v>0</v>
      </c>
    </row>
    <row r="239" spans="1:5" ht="31.5" x14ac:dyDescent="0.25">
      <c r="A239" s="9" t="s">
        <v>436</v>
      </c>
      <c r="B239" s="10" t="s">
        <v>435</v>
      </c>
      <c r="C239" s="11">
        <f>C240</f>
        <v>962000</v>
      </c>
      <c r="D239" s="11">
        <f>D240</f>
        <v>0</v>
      </c>
      <c r="E239" s="5">
        <f t="shared" si="6"/>
        <v>0</v>
      </c>
    </row>
    <row r="240" spans="1:5" ht="94.5" x14ac:dyDescent="0.25">
      <c r="A240" s="6" t="s">
        <v>433</v>
      </c>
      <c r="B240" s="7" t="s">
        <v>434</v>
      </c>
      <c r="C240" s="1">
        <v>962000</v>
      </c>
      <c r="D240" s="1">
        <v>0</v>
      </c>
      <c r="E240" s="5">
        <f t="shared" si="6"/>
        <v>0</v>
      </c>
    </row>
    <row r="241" spans="1:5" ht="94.5" x14ac:dyDescent="0.25">
      <c r="A241" s="3" t="s">
        <v>439</v>
      </c>
      <c r="B241" s="4" t="s">
        <v>442</v>
      </c>
      <c r="C241" s="5">
        <f>C242</f>
        <v>0</v>
      </c>
      <c r="D241" s="5">
        <f>D242</f>
        <v>96848</v>
      </c>
      <c r="E241" s="5"/>
    </row>
    <row r="242" spans="1:5" ht="78.75" x14ac:dyDescent="0.25">
      <c r="A242" s="9" t="s">
        <v>439</v>
      </c>
      <c r="B242" s="10" t="s">
        <v>440</v>
      </c>
      <c r="C242" s="11">
        <f>C243</f>
        <v>0</v>
      </c>
      <c r="D242" s="11">
        <f>D243</f>
        <v>96848</v>
      </c>
      <c r="E242" s="5"/>
    </row>
    <row r="243" spans="1:5" ht="78.75" x14ac:dyDescent="0.25">
      <c r="A243" s="6" t="s">
        <v>441</v>
      </c>
      <c r="B243" s="7" t="s">
        <v>440</v>
      </c>
      <c r="C243" s="1">
        <v>0</v>
      </c>
      <c r="D243" s="1">
        <v>96848</v>
      </c>
      <c r="E243" s="5"/>
    </row>
    <row r="244" spans="1:5" ht="63" x14ac:dyDescent="0.25">
      <c r="A244" s="3" t="s">
        <v>381</v>
      </c>
      <c r="B244" s="4" t="s">
        <v>382</v>
      </c>
      <c r="C244" s="5">
        <v>0</v>
      </c>
      <c r="D244" s="5">
        <f>D245+D247+D253+D249+D251+D256</f>
        <v>-151957</v>
      </c>
      <c r="E244" s="5"/>
    </row>
    <row r="245" spans="1:5" ht="47.25" x14ac:dyDescent="0.25">
      <c r="A245" s="9" t="s">
        <v>383</v>
      </c>
      <c r="B245" s="10" t="s">
        <v>384</v>
      </c>
      <c r="C245" s="11">
        <v>0</v>
      </c>
      <c r="D245" s="11">
        <f>D246</f>
        <v>-8671</v>
      </c>
      <c r="E245" s="5"/>
    </row>
    <row r="246" spans="1:5" ht="47.25" x14ac:dyDescent="0.25">
      <c r="A246" s="6" t="s">
        <v>385</v>
      </c>
      <c r="B246" s="7" t="s">
        <v>384</v>
      </c>
      <c r="C246" s="1">
        <v>0</v>
      </c>
      <c r="D246" s="1">
        <v>-8671</v>
      </c>
      <c r="E246" s="5"/>
    </row>
    <row r="247" spans="1:5" ht="78.75" x14ac:dyDescent="0.25">
      <c r="A247" s="9" t="s">
        <v>386</v>
      </c>
      <c r="B247" s="10" t="s">
        <v>387</v>
      </c>
      <c r="C247" s="11">
        <v>0</v>
      </c>
      <c r="D247" s="11">
        <f>D248</f>
        <v>-16759</v>
      </c>
      <c r="E247" s="5"/>
    </row>
    <row r="248" spans="1:5" ht="78.75" x14ac:dyDescent="0.25">
      <c r="A248" s="6" t="s">
        <v>388</v>
      </c>
      <c r="B248" s="7" t="s">
        <v>387</v>
      </c>
      <c r="C248" s="1">
        <v>0</v>
      </c>
      <c r="D248" s="1">
        <v>-16759</v>
      </c>
      <c r="E248" s="5"/>
    </row>
    <row r="249" spans="1:5" ht="173.25" x14ac:dyDescent="0.25">
      <c r="A249" s="9" t="s">
        <v>419</v>
      </c>
      <c r="B249" s="12" t="s">
        <v>418</v>
      </c>
      <c r="C249" s="11">
        <f>C250</f>
        <v>0</v>
      </c>
      <c r="D249" s="11">
        <f>D250</f>
        <v>-11559</v>
      </c>
      <c r="E249" s="5"/>
    </row>
    <row r="250" spans="1:5" ht="173.25" x14ac:dyDescent="0.25">
      <c r="A250" s="9" t="s">
        <v>417</v>
      </c>
      <c r="B250" s="8" t="s">
        <v>418</v>
      </c>
      <c r="C250" s="1">
        <v>0</v>
      </c>
      <c r="D250" s="1">
        <v>-11559</v>
      </c>
      <c r="E250" s="5"/>
    </row>
    <row r="251" spans="1:5" ht="78.75" x14ac:dyDescent="0.25">
      <c r="A251" s="9" t="s">
        <v>421</v>
      </c>
      <c r="B251" s="12" t="s">
        <v>420</v>
      </c>
      <c r="C251" s="1">
        <f>C252</f>
        <v>0</v>
      </c>
      <c r="D251" s="1">
        <f>D252</f>
        <v>-841</v>
      </c>
      <c r="E251" s="5"/>
    </row>
    <row r="252" spans="1:5" ht="78.75" x14ac:dyDescent="0.25">
      <c r="A252" s="6" t="s">
        <v>422</v>
      </c>
      <c r="B252" s="8" t="s">
        <v>420</v>
      </c>
      <c r="C252" s="1">
        <v>0</v>
      </c>
      <c r="D252" s="1">
        <v>-841</v>
      </c>
      <c r="E252" s="18"/>
    </row>
    <row r="253" spans="1:5" ht="63" x14ac:dyDescent="0.25">
      <c r="A253" s="9" t="s">
        <v>389</v>
      </c>
      <c r="B253" s="10" t="s">
        <v>390</v>
      </c>
      <c r="C253" s="11">
        <v>0</v>
      </c>
      <c r="D253" s="11">
        <f>SUM(D254:D255)</f>
        <v>-17279</v>
      </c>
      <c r="E253" s="5"/>
    </row>
    <row r="254" spans="1:5" ht="63" x14ac:dyDescent="0.25">
      <c r="A254" s="9" t="s">
        <v>391</v>
      </c>
      <c r="B254" s="7" t="s">
        <v>390</v>
      </c>
      <c r="C254" s="1">
        <v>0</v>
      </c>
      <c r="D254" s="1">
        <v>-3761</v>
      </c>
      <c r="E254" s="5"/>
    </row>
    <row r="255" spans="1:5" ht="63" x14ac:dyDescent="0.25">
      <c r="A255" s="9" t="s">
        <v>392</v>
      </c>
      <c r="B255" s="7" t="s">
        <v>390</v>
      </c>
      <c r="C255" s="1">
        <v>0</v>
      </c>
      <c r="D255" s="1">
        <v>-13518</v>
      </c>
      <c r="E255" s="5"/>
    </row>
    <row r="256" spans="1:5" ht="78.75" x14ac:dyDescent="0.25">
      <c r="A256" s="6" t="s">
        <v>443</v>
      </c>
      <c r="B256" s="7" t="s">
        <v>440</v>
      </c>
      <c r="C256" s="1">
        <v>0</v>
      </c>
      <c r="D256" s="1">
        <v>-96848</v>
      </c>
      <c r="E256" s="5"/>
    </row>
    <row r="257" spans="1:5" ht="15.75" x14ac:dyDescent="0.25">
      <c r="A257" s="3"/>
      <c r="B257" s="3" t="s">
        <v>179</v>
      </c>
      <c r="C257" s="5">
        <f>C134+C11</f>
        <v>1016741105</v>
      </c>
      <c r="D257" s="5">
        <f>D134+D11</f>
        <v>756789949</v>
      </c>
      <c r="E257" s="5">
        <f t="shared" si="6"/>
        <v>74.43290580840636</v>
      </c>
    </row>
  </sheetData>
  <mergeCells count="8">
    <mergeCell ref="A6:C6"/>
    <mergeCell ref="A9:A10"/>
    <mergeCell ref="B9:B10"/>
    <mergeCell ref="A7:C7"/>
    <mergeCell ref="A1:E1"/>
    <mergeCell ref="A2:E2"/>
    <mergeCell ref="A3:E3"/>
    <mergeCell ref="A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2019-10-17T04:43:34Z</cp:lastPrinted>
  <dcterms:created xsi:type="dcterms:W3CDTF">2018-05-24T06:09:51Z</dcterms:created>
  <dcterms:modified xsi:type="dcterms:W3CDTF">2019-10-31T13:37:04Z</dcterms:modified>
</cp:coreProperties>
</file>