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6" windowHeight="13116"/>
  </bookViews>
  <sheets>
    <sheet name="2025 год" sheetId="3" r:id="rId1"/>
    <sheet name="Лист1" sheetId="4" r:id="rId2"/>
  </sheets>
  <calcPr calcId="145621"/>
</workbook>
</file>

<file path=xl/calcChain.xml><?xml version="1.0" encoding="utf-8"?>
<calcChain xmlns="http://schemas.openxmlformats.org/spreadsheetml/2006/main">
  <c r="E13" i="3" l="1"/>
  <c r="E14" i="3"/>
  <c r="E16" i="3"/>
  <c r="E18" i="3"/>
  <c r="E19" i="3"/>
  <c r="E20" i="3"/>
  <c r="E21" i="3"/>
  <c r="E26" i="3"/>
  <c r="E27" i="3"/>
  <c r="E28" i="3"/>
  <c r="E29" i="3"/>
  <c r="E34" i="3"/>
  <c r="E36" i="3"/>
  <c r="E39" i="3"/>
  <c r="E42" i="3"/>
  <c r="E43" i="3"/>
  <c r="E49" i="3"/>
  <c r="E52" i="3"/>
  <c r="E53" i="3"/>
  <c r="E55" i="3"/>
  <c r="E57" i="3"/>
  <c r="E62" i="3"/>
  <c r="E63" i="3"/>
  <c r="E64" i="3"/>
  <c r="E65" i="3"/>
  <c r="E70" i="3"/>
  <c r="E73" i="3"/>
  <c r="E79" i="3"/>
  <c r="E87" i="3"/>
  <c r="E88" i="3"/>
  <c r="E91" i="3"/>
  <c r="E94" i="3"/>
  <c r="E95" i="3"/>
  <c r="E98"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7" i="3"/>
  <c r="E149" i="3"/>
  <c r="E150" i="3"/>
  <c r="E151" i="3"/>
  <c r="E152" i="3"/>
  <c r="E154" i="3"/>
  <c r="E155" i="3"/>
  <c r="E156" i="3"/>
  <c r="E157" i="3"/>
  <c r="E159" i="3"/>
  <c r="E160" i="3"/>
  <c r="E161" i="3"/>
  <c r="E162" i="3"/>
  <c r="E166" i="3"/>
  <c r="E169" i="3"/>
  <c r="E172" i="3"/>
  <c r="E175" i="3"/>
  <c r="E178" i="3"/>
  <c r="E179" i="3"/>
  <c r="E180" i="3"/>
  <c r="E181" i="3"/>
  <c r="E182" i="3"/>
  <c r="E183" i="3"/>
  <c r="E187" i="3"/>
  <c r="E188" i="3"/>
  <c r="E189" i="3"/>
  <c r="E190" i="3"/>
  <c r="E191" i="3"/>
  <c r="E192" i="3"/>
  <c r="E193" i="3"/>
  <c r="E194" i="3"/>
  <c r="E195" i="3"/>
  <c r="E196" i="3"/>
  <c r="E197" i="3"/>
  <c r="E198" i="3"/>
  <c r="E199" i="3"/>
  <c r="E200" i="3"/>
  <c r="E201" i="3"/>
  <c r="E202" i="3"/>
  <c r="E203" i="3"/>
  <c r="E204" i="3"/>
  <c r="E207" i="3"/>
  <c r="E210" i="3"/>
  <c r="E213" i="3"/>
  <c r="E216" i="3"/>
  <c r="E219" i="3"/>
  <c r="E222" i="3"/>
  <c r="E225" i="3"/>
  <c r="E227" i="3"/>
  <c r="E228" i="3"/>
  <c r="E232" i="3"/>
  <c r="E233" i="3"/>
  <c r="E234" i="3"/>
  <c r="E235" i="3"/>
  <c r="E238" i="3"/>
  <c r="E241" i="3"/>
  <c r="E242" i="3"/>
  <c r="E246" i="3"/>
  <c r="D250" i="3"/>
  <c r="C250" i="3"/>
  <c r="D186" i="3"/>
  <c r="D185" i="3" s="1"/>
  <c r="D247" i="3"/>
  <c r="D248" i="3"/>
  <c r="C248" i="3"/>
  <c r="C247" i="3" s="1"/>
  <c r="D244" i="3"/>
  <c r="D243" i="3" s="1"/>
  <c r="D245" i="3"/>
  <c r="D240" i="3"/>
  <c r="D239" i="3" s="1"/>
  <c r="D236" i="3"/>
  <c r="D237" i="3"/>
  <c r="D231" i="3"/>
  <c r="D230" i="3" s="1"/>
  <c r="D226" i="3"/>
  <c r="D224" i="3"/>
  <c r="D223" i="3" s="1"/>
  <c r="D221" i="3"/>
  <c r="D218" i="3"/>
  <c r="D217" i="3" s="1"/>
  <c r="D215" i="3"/>
  <c r="D214" i="3" s="1"/>
  <c r="D212" i="3"/>
  <c r="D211" i="3" s="1"/>
  <c r="D208" i="3"/>
  <c r="D209" i="3"/>
  <c r="D206" i="3"/>
  <c r="D176" i="3"/>
  <c r="D177" i="3"/>
  <c r="D174" i="3"/>
  <c r="D173" i="3" s="1"/>
  <c r="D170" i="3"/>
  <c r="D171" i="3"/>
  <c r="D168" i="3"/>
  <c r="D167" i="3" s="1"/>
  <c r="D164" i="3"/>
  <c r="D165" i="3"/>
  <c r="D148" i="3"/>
  <c r="D147" i="3" s="1"/>
  <c r="D158" i="3"/>
  <c r="D81" i="3"/>
  <c r="C81" i="3"/>
  <c r="D78" i="3"/>
  <c r="D77" i="3" s="1"/>
  <c r="C78" i="3"/>
  <c r="E78" i="3" s="1"/>
  <c r="D12" i="3"/>
  <c r="D11" i="3" s="1"/>
  <c r="C12" i="3"/>
  <c r="D25" i="3"/>
  <c r="D24" i="3" s="1"/>
  <c r="D31" i="3"/>
  <c r="C31" i="3"/>
  <c r="D33" i="3"/>
  <c r="D35" i="3"/>
  <c r="D38" i="3"/>
  <c r="D37" i="3" s="1"/>
  <c r="D41" i="3"/>
  <c r="D44" i="3"/>
  <c r="C44" i="3"/>
  <c r="D48" i="3"/>
  <c r="D47" i="3" s="1"/>
  <c r="D51" i="3"/>
  <c r="D54" i="3"/>
  <c r="D56" i="3"/>
  <c r="D58" i="3"/>
  <c r="C58" i="3"/>
  <c r="D61" i="3"/>
  <c r="D60" i="3" s="1"/>
  <c r="D69" i="3"/>
  <c r="D68" i="3" s="1"/>
  <c r="D72" i="3"/>
  <c r="D71" i="3" s="1"/>
  <c r="D86" i="3"/>
  <c r="D90" i="3"/>
  <c r="D89" i="3" s="1"/>
  <c r="D93" i="3"/>
  <c r="D92" i="3" s="1"/>
  <c r="D97" i="3"/>
  <c r="D96" i="3" s="1"/>
  <c r="D99" i="3"/>
  <c r="E99" i="3" s="1"/>
  <c r="C99" i="3"/>
  <c r="D140" i="3"/>
  <c r="D139" i="3" s="1"/>
  <c r="C140" i="3"/>
  <c r="C139" i="3" s="1"/>
  <c r="D143" i="3"/>
  <c r="D142" i="3" s="1"/>
  <c r="C143" i="3"/>
  <c r="C142" i="3" s="1"/>
  <c r="E226" i="3" l="1"/>
  <c r="E41" i="3"/>
  <c r="E209" i="3"/>
  <c r="D229" i="3"/>
  <c r="E245" i="3"/>
  <c r="D205" i="3"/>
  <c r="D220" i="3"/>
  <c r="D163" i="3"/>
  <c r="E186" i="3"/>
  <c r="D76" i="3"/>
  <c r="E12" i="3"/>
  <c r="D30" i="3"/>
  <c r="D40" i="3"/>
  <c r="D50" i="3"/>
  <c r="C138" i="3"/>
  <c r="D85" i="3"/>
  <c r="D67" i="3"/>
  <c r="D138" i="3"/>
  <c r="C177" i="3"/>
  <c r="E177" i="3" s="1"/>
  <c r="C237" i="3"/>
  <c r="C236" i="3" s="1"/>
  <c r="E236" i="3" s="1"/>
  <c r="C226" i="3"/>
  <c r="C168" i="3"/>
  <c r="C245" i="3"/>
  <c r="C244" i="3" s="1"/>
  <c r="C243" i="3" s="1"/>
  <c r="E243" i="3" s="1"/>
  <c r="C158" i="3"/>
  <c r="E158" i="3" s="1"/>
  <c r="C186" i="3"/>
  <c r="C224" i="3"/>
  <c r="C221" i="3"/>
  <c r="C220" i="3" s="1"/>
  <c r="C212" i="3"/>
  <c r="C215" i="3"/>
  <c r="C209" i="3"/>
  <c r="C208" i="3" s="1"/>
  <c r="E208" i="3" s="1"/>
  <c r="C174" i="3"/>
  <c r="C173" i="3" s="1"/>
  <c r="E173" i="3" s="1"/>
  <c r="C218" i="3"/>
  <c r="C217" i="3" s="1"/>
  <c r="E217" i="3" s="1"/>
  <c r="C240" i="3"/>
  <c r="E240" i="3" s="1"/>
  <c r="C171" i="3"/>
  <c r="C93" i="3"/>
  <c r="E93" i="3" s="1"/>
  <c r="C153" i="3"/>
  <c r="E153" i="3" s="1"/>
  <c r="C41" i="3"/>
  <c r="C40" i="3" s="1"/>
  <c r="C211" i="3" l="1"/>
  <c r="E211" i="3" s="1"/>
  <c r="E212" i="3"/>
  <c r="D84" i="3"/>
  <c r="D184" i="3"/>
  <c r="E237" i="3"/>
  <c r="E218" i="3"/>
  <c r="E244" i="3"/>
  <c r="E221" i="3"/>
  <c r="C170" i="3"/>
  <c r="E170" i="3" s="1"/>
  <c r="E171" i="3"/>
  <c r="C223" i="3"/>
  <c r="E223" i="3" s="1"/>
  <c r="E224" i="3"/>
  <c r="C167" i="3"/>
  <c r="E167" i="3" s="1"/>
  <c r="E168" i="3"/>
  <c r="D46" i="3"/>
  <c r="C214" i="3"/>
  <c r="E214" i="3" s="1"/>
  <c r="E215" i="3"/>
  <c r="D66" i="3"/>
  <c r="E40" i="3"/>
  <c r="E174" i="3"/>
  <c r="E220" i="3"/>
  <c r="C231" i="3"/>
  <c r="C239" i="3"/>
  <c r="E239" i="3" s="1"/>
  <c r="C185" i="3"/>
  <c r="E185" i="3" s="1"/>
  <c r="C206" i="3"/>
  <c r="C165" i="3"/>
  <c r="C148" i="3"/>
  <c r="C97" i="3"/>
  <c r="C69" i="3"/>
  <c r="C51" i="3"/>
  <c r="E51" i="3" s="1"/>
  <c r="C48" i="3"/>
  <c r="C96" i="3" l="1"/>
  <c r="E96" i="3" s="1"/>
  <c r="E97" i="3"/>
  <c r="C47" i="3"/>
  <c r="E47" i="3" s="1"/>
  <c r="E48" i="3"/>
  <c r="C147" i="3"/>
  <c r="E147" i="3" s="1"/>
  <c r="E148" i="3"/>
  <c r="C164" i="3"/>
  <c r="E164" i="3" s="1"/>
  <c r="E165" i="3"/>
  <c r="C230" i="3"/>
  <c r="E230" i="3" s="1"/>
  <c r="E231" i="3"/>
  <c r="C68" i="3"/>
  <c r="E68" i="3" s="1"/>
  <c r="E69" i="3"/>
  <c r="C205" i="3"/>
  <c r="E205" i="3" s="1"/>
  <c r="E206" i="3"/>
  <c r="D10" i="3"/>
  <c r="D146" i="3"/>
  <c r="C229" i="3"/>
  <c r="E229" i="3" s="1"/>
  <c r="C61" i="3"/>
  <c r="E61" i="3" s="1"/>
  <c r="D145" i="3" l="1"/>
  <c r="E145" i="3" s="1"/>
  <c r="C184" i="3"/>
  <c r="E184" i="3" s="1"/>
  <c r="D255" i="3"/>
  <c r="C77" i="3"/>
  <c r="C90" i="3"/>
  <c r="C92" i="3"/>
  <c r="E92" i="3" s="1"/>
  <c r="C89" i="3" l="1"/>
  <c r="E89" i="3" s="1"/>
  <c r="E90" i="3"/>
  <c r="C76" i="3"/>
  <c r="E76" i="3" s="1"/>
  <c r="E77" i="3"/>
  <c r="C86" i="3"/>
  <c r="C72" i="3"/>
  <c r="C60" i="3"/>
  <c r="E60" i="3" s="1"/>
  <c r="C71" i="3" l="1"/>
  <c r="E71" i="3" s="1"/>
  <c r="E72" i="3"/>
  <c r="C85" i="3"/>
  <c r="E86" i="3"/>
  <c r="C67" i="3"/>
  <c r="C56" i="3"/>
  <c r="E56" i="3" s="1"/>
  <c r="C54" i="3"/>
  <c r="C38" i="3"/>
  <c r="C33" i="3"/>
  <c r="E33" i="3" s="1"/>
  <c r="C35" i="3"/>
  <c r="E35" i="3" s="1"/>
  <c r="C25" i="3"/>
  <c r="C11" i="3"/>
  <c r="E11" i="3" s="1"/>
  <c r="C66" i="3" l="1"/>
  <c r="E66" i="3" s="1"/>
  <c r="E67" i="3"/>
  <c r="C37" i="3"/>
  <c r="E37" i="3" s="1"/>
  <c r="E38" i="3"/>
  <c r="C24" i="3"/>
  <c r="E24" i="3" s="1"/>
  <c r="E25" i="3"/>
  <c r="C50" i="3"/>
  <c r="E50" i="3" s="1"/>
  <c r="E54" i="3"/>
  <c r="C84" i="3"/>
  <c r="E84" i="3" s="1"/>
  <c r="E85" i="3"/>
  <c r="C30" i="3"/>
  <c r="E30" i="3" s="1"/>
  <c r="C46" i="3"/>
  <c r="E46" i="3" s="1"/>
  <c r="C10" i="3" l="1"/>
  <c r="E10" i="3" s="1"/>
  <c r="C176" i="3"/>
  <c r="C163" i="3" l="1"/>
  <c r="E163" i="3" s="1"/>
  <c r="E176" i="3"/>
  <c r="C146" i="3" l="1"/>
  <c r="E146" i="3" s="1"/>
  <c r="C255" i="3"/>
  <c r="E255" i="3" s="1"/>
</calcChain>
</file>

<file path=xl/sharedStrings.xml><?xml version="1.0" encoding="utf-8"?>
<sst xmlns="http://schemas.openxmlformats.org/spreadsheetml/2006/main" count="504" uniqueCount="463">
  <si>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</si>
  <si>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</si>
  <si>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</si>
  <si>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</si>
  <si>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</si>
  <si>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</si>
  <si>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</si>
  <si>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</si>
  <si>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</si>
  <si>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</si>
  <si>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</si>
  <si>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</si>
  <si>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</si>
  <si>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</si>
  <si>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</si>
  <si>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</si>
  <si>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</si>
  <si>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</si>
  <si>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</si>
  <si>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</si>
  <si>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</si>
  <si>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</si>
  <si>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</si>
  <si>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</si>
  <si>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</si>
  <si>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</si>
  <si>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</si>
  <si>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</si>
  <si>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</si>
  <si>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</si>
  <si>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</si>
  <si>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</si>
  <si>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</si>
  <si>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</si>
  <si>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</si>
  <si>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</si>
  <si>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</si>
  <si>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</si>
  <si>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</si>
  <si>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</si>
  <si>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</si>
  <si>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</si>
  <si>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</si>
  <si>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</si>
  <si>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</si>
  <si>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</si>
  <si>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</si>
  <si>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</si>
  <si>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</si>
  <si>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</si>
  <si>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</si>
  <si>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</si>
  <si>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</si>
  <si>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</si>
  <si>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</si>
  <si>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</si>
  <si>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</si>
  <si>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</si>
  <si>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</si>
  <si>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</si>
  <si>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</si>
  <si>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</si>
  <si>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</si>
  <si>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</si>
  <si>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</si>
  <si>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</si>
  <si>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</si>
  <si>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</si>
  <si>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</si>
  <si>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</si>
  <si>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</si>
  <si>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</si>
  <si>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</si>
  <si>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</si>
  <si>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</si>
  <si>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</si>
  <si>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</si>
  <si>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</si>
  <si>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</si>
  <si>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</si>
  <si>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</si>
  <si>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</si>
  <si>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</si>
  <si>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</si>
  <si>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</si>
  <si>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</si>
  <si>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</si>
  <si>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</si>
  <si>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</si>
  <si>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</si>
  <si>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</si>
  <si>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</si>
  <si>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</si>
  <si>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</si>
  <si>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</si>
  <si>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</si>
  <si>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</si>
  <si>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</si>
  <si>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</si>
  <si>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</si>
  <si>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</si>
  <si>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</si>
  <si>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</si>
  <si>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</si>
  <si>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</si>
  <si>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</si>
  <si>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</si>
  <si>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</si>
  <si>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</si>
  <si>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</si>
  <si>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</si>
  <si>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</si>
  <si>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</si>
  <si>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</si>
  <si>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</si>
  <si>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</si>
  <si>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</si>
  <si>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</si>
  <si>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</si>
  <si>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</si>
  <si>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</si>
  <si>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</si>
  <si>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</si>
  <si>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</si>
  <si>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</si>
  <si>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</si>
  <si>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</si>
  <si>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</si>
  <si>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</si>
  <si>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</si>
  <si>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</si>
  <si>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</si>
  <si>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</si>
  <si>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</si>
  <si>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</si>
  <si>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</si>
  <si>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</si>
  <si>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</si>
  <si>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</si>
  <si>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</si>
  <si>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</si>
  <si>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</si>
  <si>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</si>
  <si>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</si>
  <si>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</si>
  <si>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</si>
  <si>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</si>
  <si>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</si>
  <si>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</si>
  <si>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</si>
  <si>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</si>
  <si>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</si>
  <si>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</si>
  <si>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</si>
  <si>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</si>
  <si>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</si>
  <si>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</si>
  <si>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</si>
  <si>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</si>
  <si>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</si>
  <si>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</si>
  <si>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</si>
  <si>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</si>
  <si>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</si>
  <si>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</si>
  <si>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</si>
  <si>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</si>
  <si>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</si>
  <si>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</si>
  <si>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</si>
  <si>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</si>
  <si>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</si>
  <si>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</si>
  <si>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</si>
  <si>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</si>
  <si>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</si>
  <si>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</si>
  <si>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</si>
  <si>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</si>
  <si>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</si>
  <si>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</si>
  <si>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</si>
  <si>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</si>
  <si>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</si>
  <si>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</si>
  <si>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</si>
  <si>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</si>
  <si>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</si>
  <si>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</si>
  <si>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</si>
  <si>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</si>
  <si>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</si>
  <si>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</si>
  <si>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</si>
  <si>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</si>
  <si>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</si>
  <si>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</si>
  <si>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</si>
  <si>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</si>
  <si>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</si>
  <si>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</si>
  <si>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</si>
  <si>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</si>
  <si>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</si>
  <si>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</si>
  <si>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</si>
  <si>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</si>
  <si>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</si>
  <si>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</si>
  <si>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</si>
  <si>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</si>
  <si>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</si>
  <si>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</si>
  <si>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</si>
  <si>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</si>
  <si>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</si>
  <si>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</si>
  <si>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</si>
  <si>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</si>
  <si>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</si>
  <si>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</si>
  <si>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</si>
  <si>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</si>
  <si>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</si>
  <si>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</si>
  <si>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</si>
  <si>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</si>
  <si>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</si>
  <si>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</si>
  <si>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</si>
  <si>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</si>
  <si>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</si>
  <si>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</si>
  <si>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</si>
  <si>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</si>
  <si>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</si>
  <si>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</si>
  <si>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</si>
  <si>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</si>
  <si>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</si>
  <si>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</si>
  <si>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</si>
  <si>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</si>
  <si>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</si>
  <si>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</si>
  <si>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</si>
  <si>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</si>
  <si>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</si>
  <si>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</si>
  <si>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</si>
  <si>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</si>
  <si>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</si>
  <si>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</si>
  <si>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</si>
  <si>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</si>
  <si>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</si>
  <si>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</si>
  <si>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</si>
  <si>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</si>
  <si>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</si>
  <si>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</si>
  <si>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</si>
  <si>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</si>
  <si>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</si>
  <si>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</si>
  <si>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</si>
  <si>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</si>
  <si>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</si>
  <si>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</si>
  <si>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</si>
  <si>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</si>
  <si>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</si>
  <si>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</si>
  <si>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</si>
  <si>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</si>
  <si>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</si>
  <si>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</si>
  <si>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</si>
  <si>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</si>
  <si>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</si>
  <si>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</si>
  <si>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</si>
  <si>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</si>
  <si>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</si>
  <si>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</si>
  <si>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</si>
  <si>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</si>
  <si>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</si>
  <si>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</si>
  <si>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</si>
  <si>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</si>
  <si>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</si>
  <si>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</si>
  <si>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</si>
  <si>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</si>
  <si>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</si>
  <si>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</si>
  <si>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</si>
  <si>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</si>
  <si>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</si>
  <si>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</si>
  <si>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</si>
  <si>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</si>
  <si>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</si>
  <si>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</si>
  <si>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</si>
  <si>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</si>
  <si>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</si>
  <si>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</si>
  <si>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</si>
  <si>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</si>
  <si>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</si>
  <si>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</si>
  <si>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</si>
  <si>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</si>
  <si>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</si>
  <si>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</si>
  <si>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</si>
  <si>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</si>
  <si>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</si>
  <si>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</si>
  <si>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</si>
  <si>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</si>
  <si>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</si>
  <si>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</si>
  <si>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</si>
  <si>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</si>
  <si>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</si>
  <si>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</si>
  <si>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</si>
  <si>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</si>
  <si>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</si>
  <si>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</si>
  <si>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</si>
  <si>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</si>
  <si>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</si>
  <si>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</si>
  <si>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</si>
  <si>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</si>
  <si>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</si>
  <si>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</si>
  <si>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</si>
  <si>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</si>
  <si>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</si>
  <si>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</si>
  <si>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</si>
  <si>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</si>
  <si>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</si>
  <si>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</si>
  <si>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</si>
  <si>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</si>
  <si>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</si>
  <si>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</si>
  <si>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</si>
  <si>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</si>
  <si>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</si>
  <si>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</si>
  <si>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</si>
  <si>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</si>
  <si>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</si>
  <si>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</si>
  <si>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</si>
  <si>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</si>
  <si>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</si>
  <si>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</si>
  <si>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</si>
  <si>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</si>
  <si>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</si>
  <si>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</si>
  <si>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</si>
  <si>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</si>
  <si>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</si>
  <si>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</si>
  <si>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</si>
  <si>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</si>
  <si>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</si>
  <si>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</si>
  <si>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</si>
  <si>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</si>
  <si>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</si>
  <si>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</si>
  <si>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</si>
  <si>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</si>
  <si>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</si>
  <si>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</si>
  <si>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</si>
  <si>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</si>
  <si>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</si>
  <si>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</si>
  <si>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</si>
  <si>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</si>
  <si>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</si>
  <si>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</si>
  <si>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</si>
  <si>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</si>
  <si>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</si>
  <si>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</si>
  <si>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</si>
  <si>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</si>
  <si>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</si>
  <si>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</si>
  <si>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</si>
  <si>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</si>
  <si>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</si>
  <si>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</si>
  <si>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</si>
  <si>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</si>
  <si>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</si>
  <si>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Уточненный прогноз на 2025 год</t>
  </si>
  <si>
    <t>Исполнено за 1 квартал 2025 года</t>
  </si>
  <si>
    <t>Исполнение</t>
  </si>
  <si>
    <t>%</t>
  </si>
  <si>
    <t>182 1 01 02020 01 3000 110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</si>
  <si>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</si>
  <si>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182 1 01 02030 01 3000 110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</si>
  <si>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(суммы денежных взысканий (штрафов) по соответствующему платежу согласно законодательству Российской Федерации)</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</si>
  <si>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</si>
  <si>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</si>
  <si>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182 1 01 02210 01 1000 110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</si>
  <si>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(сумма платежа (перерасчеты, недоимка и задолженность по соответствующему платежу, в том числе по отмененному)</t>
  </si>
  <si>
    <t>182 1 05 02010 02 0000 110</t>
  </si>
  <si>
    <t>Единый налог на вмененный доход для отдельных видов деятельности</t>
  </si>
  <si>
    <t>182 1 05 02010 02 3000 110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</si>
  <si>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</si>
  <si>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Государственная пошлина за выдачу разрешения на установку рекламной конструкции</t>
  </si>
  <si>
    <t>000 1 08 07150 01 0000 110</t>
  </si>
  <si>
    <t>911 1 08 07150 01 1000 110</t>
  </si>
  <si>
    <t>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t>
  </si>
  <si>
    <t>000 1 11 09045 05 0000 120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</si>
  <si>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</si>
  <si>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868 1 11 09045 05 0000 120</t>
  </si>
  <si>
    <t>869 1 13 02065 05 0000 130</t>
  </si>
  <si>
    <t>920 1 16 01053 01 0035 140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</si>
  <si>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</si>
  <si>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850 1 16 07010 05 0000 140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</si>
  <si>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</si>
  <si>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000 1 17 00000 00 0000 000</t>
  </si>
  <si>
    <t>ПРОЧИЕ НЕНАЛОГОВЫЕ ДОХОДЫ</t>
  </si>
  <si>
    <t>000 1 17 01000 00 0000 180</t>
  </si>
  <si>
    <t>Невыясненные поступления</t>
  </si>
  <si>
    <t>000 1 17 01050 05 0000 180</t>
  </si>
  <si>
    <t>Невыясненные поступления, зачисляемые в бюджеты муниципальных районов</t>
  </si>
  <si>
    <t>855 1 17 01050 05 0000 150</t>
  </si>
  <si>
    <t>000 1 17 05000 00 0000 180</t>
  </si>
  <si>
    <t>Прочие неналоговые доходы</t>
  </si>
  <si>
    <t>000 1 17 05050 05 0000 180</t>
  </si>
  <si>
    <t>Прочие неналоговые доходы бюджетов муниципальных районов</t>
  </si>
  <si>
    <t>868 1 17 05050 05 0000 180</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</si>
  <si>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</si>
  <si>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</si>
  <si>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000 2 18 05010 05 0000 150</t>
  </si>
  <si>
    <t>Доходы бюджетов муниципальных районов от возврата бюджетными учреждениями остатков субсидий прошлых лет</t>
  </si>
  <si>
    <t>855 2 18 05010 05 0000 150</t>
  </si>
  <si>
    <t>000 2 19 00000 00 0000 000</t>
  </si>
  <si>
    <t>ВОЗВРАТ ОСТАТКОВ СУБСИДИЙ, СУБВЕНЦИЙ И ИНЫХ МЕЖБЮДЖЕТНЫХ ТРАНСФЕРТОВ, ИМЕЮЩИХ ЦЕЛЕВОЕ НАЗНАЧЕНИЕ, ПРОШЛЫХ ЛЕТ</t>
  </si>
  <si>
    <t>855 2 19 35303 05 0000 150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</si>
  <si>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</si>
  <si>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Возврат остатков субвенций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</si>
  <si>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855 2 19 35304 05 0000 150</t>
  </si>
  <si>
    <t>855 2 19 60010 05 0000 150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</si>
  <si>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</si>
  <si>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876 2 19 60010 05 0000 150</t>
  </si>
  <si>
    <t>от  22.05.2025 № 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</si>
</sst>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1"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44">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2" fillId="0" borderId="1" xfId="0" applyFont="1" applyFill="1" applyBorder="1" applyAlignment="1">
      <alignment vertical="center"/>
    </xf>
    <xf numFmtId="0" fontId="10" fillId="0" borderId="0" xfId="0" applyFont="1" applyAlignment="1">
      <alignment vertical="top"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4" fontId="2" fillId="0" borderId="1" xfId="0" applyNumberFormat="1" applyFont="1" applyFill="1" applyBorder="1" applyAlignment="1">
      <alignment vertical="center"/>
    </xf>
    <xf numFmtId="4" fontId="2"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xf>
    <xf numFmtId="0" fontId="5" fillId="0" borderId="0" xfId="0" applyFont="1" applyFill="1"/>
    <xf numFmtId="4" fontId="2" fillId="2"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1" fontId="5" fillId="0" borderId="1" xfId="0"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1" fontId="6" fillId="0" borderId="1" xfId="0"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55"/>
  <sheetViews>
    <sheetView tabSelected="1" zoomScale="87" zoomScaleNormal="87" workbookViewId="0">
      <selection activeCell="B4" sqref="B4:C5"/>
    </sheetView>
  </sheetViews>
  <sheetFormatPr defaultColWidth="9.109375" defaultRowHeight="14.4" x14ac:dyDescent="0.3"/>
  <cols>
    <col min="1" max="1" width="28.6640625" style="1" customWidth="1"/>
    <col min="2" max="2" width="67.6640625" style="1" customWidth="1"/>
    <col min="3" max="3" width="18.44140625" style="1" customWidth="1"/>
    <col min="4" max="4" width="16.6640625" style="1" customWidth="1"/>
    <col min="5" max="5" width="8.44140625" style="1" customWidth="1"/>
    <col min="6" max="16384" width="9.109375" style="1"/>
  </cols>
  <sheetData>
    <row r="1" spans="1:8" x14ac:dyDescent="0.3">
      <c r="B1" s="38" t="s">
        <v>390</v>
      </c>
      <c r="C1" s="38"/>
      <c r="D1" s="10"/>
      <c r="G1" s="10"/>
      <c r="H1" s="10"/>
    </row>
    <row r="2" spans="1:8" x14ac:dyDescent="0.3">
      <c r="B2" s="38" t="s">
        <v>118</v>
      </c>
      <c r="C2" s="38"/>
      <c r="D2" s="10"/>
      <c r="G2" s="10"/>
      <c r="H2" s="10"/>
    </row>
    <row r="3" spans="1:8" x14ac:dyDescent="0.3">
      <c r="B3" s="38" t="s">
        <v>217</v>
      </c>
      <c r="C3" s="38"/>
      <c r="D3" s="10"/>
      <c r="G3" s="9"/>
    </row>
    <row r="4" spans="1:8" x14ac:dyDescent="0.3">
      <c r="B4" s="43" t="s">
        <v>462</v>
      </c>
      <c r="C4" s="43"/>
      <c r="D4" s="10"/>
    </row>
    <row r="5" spans="1:8" x14ac:dyDescent="0.3">
      <c r="B5" s="43"/>
      <c r="C5" s="43"/>
    </row>
    <row r="6" spans="1:8" ht="18.75" customHeight="1" x14ac:dyDescent="0.3">
      <c r="A6" s="40" t="s">
        <v>249</v>
      </c>
      <c r="B6" s="41"/>
      <c r="C6" s="41"/>
    </row>
    <row r="7" spans="1:8" ht="22.5" customHeight="1" x14ac:dyDescent="0.3">
      <c r="A7" s="42"/>
      <c r="B7" s="42"/>
      <c r="C7" s="42"/>
    </row>
    <row r="8" spans="1:8" ht="46.8" x14ac:dyDescent="0.3">
      <c r="A8" s="39" t="s">
        <v>1</v>
      </c>
      <c r="B8" s="39" t="s">
        <v>2</v>
      </c>
      <c r="C8" s="27" t="s">
        <v>408</v>
      </c>
      <c r="D8" s="27" t="s">
        <v>409</v>
      </c>
      <c r="E8" s="27" t="s">
        <v>410</v>
      </c>
    </row>
    <row r="9" spans="1:8" ht="15.6" x14ac:dyDescent="0.3">
      <c r="A9" s="39"/>
      <c r="B9" s="39"/>
      <c r="C9" s="12" t="s">
        <v>3</v>
      </c>
      <c r="D9" s="28" t="s">
        <v>3</v>
      </c>
      <c r="E9" s="35" t="s">
        <v>411</v>
      </c>
    </row>
    <row r="10" spans="1:8" ht="15.6" x14ac:dyDescent="0.3">
      <c r="A10" s="2" t="s">
        <v>4</v>
      </c>
      <c r="B10" s="3" t="s">
        <v>153</v>
      </c>
      <c r="C10" s="15">
        <f>C11+C24+C30+C37+C40+C46+C60+C66+C84+C99+C138</f>
        <v>194645756</v>
      </c>
      <c r="D10" s="15">
        <f>D11+D24+D30+D37+D40+D46+D60+D66+D84+D99+D138</f>
        <v>42519113.340000004</v>
      </c>
      <c r="E10" s="37">
        <f>D10/C10*100</f>
        <v>21.844356750321339</v>
      </c>
    </row>
    <row r="11" spans="1:8" ht="15.6" x14ac:dyDescent="0.3">
      <c r="A11" s="2" t="s">
        <v>67</v>
      </c>
      <c r="B11" s="3" t="s">
        <v>152</v>
      </c>
      <c r="C11" s="15">
        <f>C12</f>
        <v>147109000</v>
      </c>
      <c r="D11" s="15">
        <f>D12</f>
        <v>28662589.109999996</v>
      </c>
      <c r="E11" s="37">
        <f t="shared" ref="E11:E73" si="0">D11/C11*100</f>
        <v>19.483912683792287</v>
      </c>
    </row>
    <row r="12" spans="1:8" ht="15.6" x14ac:dyDescent="0.3">
      <c r="A12" s="2" t="s">
        <v>68</v>
      </c>
      <c r="B12" s="3" t="s">
        <v>5</v>
      </c>
      <c r="C12" s="15">
        <f>SUM(C13:C23)</f>
        <v>147109000</v>
      </c>
      <c r="D12" s="15">
        <f>SUM(D13:D23)</f>
        <v>28662589.109999996</v>
      </c>
      <c r="E12" s="37">
        <f t="shared" si="0"/>
        <v>19.483912683792287</v>
      </c>
    </row>
    <row r="13" spans="1:8" ht="259.5" customHeight="1" x14ac:dyDescent="0.3">
      <c r="A13" s="4" t="s">
        <v>128</v>
      </c>
      <c r="B13" s="5" t="s">
        <v>376</v>
      </c>
      <c r="C13" s="16">
        <v>142739000</v>
      </c>
      <c r="D13" s="29">
        <v>27940240.32</v>
      </c>
      <c r="E13" s="36">
        <f t="shared" si="0"/>
        <v>19.57435621659112</v>
      </c>
    </row>
    <row r="14" spans="1:8" ht="207" customHeight="1" x14ac:dyDescent="0.3">
      <c r="A14" s="4" t="s">
        <v>129</v>
      </c>
      <c r="B14" s="5" t="s">
        <v>377</v>
      </c>
      <c r="C14" s="16">
        <v>120000</v>
      </c>
      <c r="D14" s="30">
        <v>89.51</v>
      </c>
      <c r="E14" s="36">
        <f t="shared" si="0"/>
        <v>7.4591666666666681E-2</v>
      </c>
    </row>
    <row r="15" spans="1:8" ht="207" customHeight="1" x14ac:dyDescent="0.3">
      <c r="A15" s="4" t="s">
        <v>412</v>
      </c>
      <c r="B15" s="13" t="s">
        <v>413</v>
      </c>
      <c r="C15" s="16">
        <v>0</v>
      </c>
      <c r="D15" s="30">
        <v>200</v>
      </c>
      <c r="E15" s="36">
        <v>0</v>
      </c>
    </row>
    <row r="16" spans="1:8" ht="184.5" customHeight="1" x14ac:dyDescent="0.3">
      <c r="A16" s="4" t="s">
        <v>378</v>
      </c>
      <c r="B16" s="13" t="s">
        <v>379</v>
      </c>
      <c r="C16" s="16">
        <v>1500000</v>
      </c>
      <c r="D16" s="30">
        <v>77153.240000000005</v>
      </c>
      <c r="E16" s="36">
        <f t="shared" si="0"/>
        <v>5.1435493333333335</v>
      </c>
    </row>
    <row r="17" spans="1:5" ht="184.5" customHeight="1" x14ac:dyDescent="0.3">
      <c r="A17" s="4" t="s">
        <v>414</v>
      </c>
      <c r="B17" s="13" t="s">
        <v>415</v>
      </c>
      <c r="C17" s="16">
        <v>0</v>
      </c>
      <c r="D17" s="30">
        <v>7727.14</v>
      </c>
      <c r="E17" s="36">
        <v>0</v>
      </c>
    </row>
    <row r="18" spans="1:5" ht="132" customHeight="1" x14ac:dyDescent="0.3">
      <c r="A18" s="4" t="s">
        <v>253</v>
      </c>
      <c r="B18" s="13" t="s">
        <v>159</v>
      </c>
      <c r="C18" s="16">
        <v>1000000</v>
      </c>
      <c r="D18" s="30">
        <v>305342.55</v>
      </c>
      <c r="E18" s="36">
        <f t="shared" si="0"/>
        <v>30.534254999999998</v>
      </c>
    </row>
    <row r="19" spans="1:5" ht="409.5" customHeight="1" x14ac:dyDescent="0.3">
      <c r="A19" s="4" t="s">
        <v>195</v>
      </c>
      <c r="B19" s="13" t="s">
        <v>380</v>
      </c>
      <c r="C19" s="16">
        <v>450000</v>
      </c>
      <c r="D19" s="30">
        <v>34399.199999999997</v>
      </c>
      <c r="E19" s="36">
        <f t="shared" si="0"/>
        <v>7.6442666666666659</v>
      </c>
    </row>
    <row r="20" spans="1:5" ht="148.5" customHeight="1" x14ac:dyDescent="0.3">
      <c r="A20" s="4" t="s">
        <v>254</v>
      </c>
      <c r="B20" s="13" t="s">
        <v>381</v>
      </c>
      <c r="C20" s="16">
        <v>600000</v>
      </c>
      <c r="D20" s="30">
        <v>257319.2</v>
      </c>
      <c r="E20" s="36">
        <f t="shared" si="0"/>
        <v>42.88653333333334</v>
      </c>
    </row>
    <row r="21" spans="1:5" ht="147.75" customHeight="1" x14ac:dyDescent="0.3">
      <c r="A21" s="4" t="s">
        <v>255</v>
      </c>
      <c r="B21" s="13" t="s">
        <v>382</v>
      </c>
      <c r="C21" s="16">
        <v>700000</v>
      </c>
      <c r="D21" s="30">
        <v>28890.720000000001</v>
      </c>
      <c r="E21" s="36">
        <f t="shared" si="0"/>
        <v>4.1272457142857144</v>
      </c>
    </row>
    <row r="22" spans="1:5" ht="373.5" customHeight="1" x14ac:dyDescent="0.3">
      <c r="A22" s="4" t="s">
        <v>416</v>
      </c>
      <c r="B22" s="13" t="s">
        <v>417</v>
      </c>
      <c r="C22" s="16">
        <v>0</v>
      </c>
      <c r="D22" s="30">
        <v>11117.83</v>
      </c>
      <c r="E22" s="36">
        <v>0</v>
      </c>
    </row>
    <row r="23" spans="1:5" ht="99" customHeight="1" x14ac:dyDescent="0.3">
      <c r="A23" s="4" t="s">
        <v>418</v>
      </c>
      <c r="B23" s="13" t="s">
        <v>419</v>
      </c>
      <c r="C23" s="16">
        <v>0</v>
      </c>
      <c r="D23" s="30">
        <v>109.4</v>
      </c>
      <c r="E23" s="36">
        <v>0</v>
      </c>
    </row>
    <row r="24" spans="1:5" ht="46.8" x14ac:dyDescent="0.3">
      <c r="A24" s="2" t="s">
        <v>6</v>
      </c>
      <c r="B24" s="3" t="s">
        <v>150</v>
      </c>
      <c r="C24" s="15">
        <f>C25</f>
        <v>20862700</v>
      </c>
      <c r="D24" s="15">
        <f>D25</f>
        <v>5012560.9400000004</v>
      </c>
      <c r="E24" s="37">
        <f t="shared" si="0"/>
        <v>24.026424863512393</v>
      </c>
    </row>
    <row r="25" spans="1:5" ht="36" customHeight="1" x14ac:dyDescent="0.3">
      <c r="A25" s="6" t="s">
        <v>7</v>
      </c>
      <c r="B25" s="7" t="s">
        <v>124</v>
      </c>
      <c r="C25" s="17">
        <f>C26+C27+C28+C29</f>
        <v>20862700</v>
      </c>
      <c r="D25" s="17">
        <f>D26+D27+D28+D29</f>
        <v>5012560.9400000004</v>
      </c>
      <c r="E25" s="35">
        <f t="shared" si="0"/>
        <v>24.026424863512393</v>
      </c>
    </row>
    <row r="26" spans="1:5" ht="128.25" customHeight="1" x14ac:dyDescent="0.3">
      <c r="A26" s="4" t="s">
        <v>211</v>
      </c>
      <c r="B26" s="13" t="s">
        <v>256</v>
      </c>
      <c r="C26" s="16">
        <v>10911500</v>
      </c>
      <c r="D26" s="30">
        <v>2462180.38</v>
      </c>
      <c r="E26" s="35">
        <f t="shared" si="0"/>
        <v>22.565003711680337</v>
      </c>
    </row>
    <row r="27" spans="1:5" ht="137.25" customHeight="1" x14ac:dyDescent="0.3">
      <c r="A27" s="4" t="s">
        <v>212</v>
      </c>
      <c r="B27" s="13" t="s">
        <v>257</v>
      </c>
      <c r="C27" s="16">
        <v>49200</v>
      </c>
      <c r="D27" s="30">
        <v>13990.18</v>
      </c>
      <c r="E27" s="35">
        <f t="shared" si="0"/>
        <v>28.435325203252031</v>
      </c>
    </row>
    <row r="28" spans="1:5" ht="136.5" customHeight="1" x14ac:dyDescent="0.3">
      <c r="A28" s="4" t="s">
        <v>213</v>
      </c>
      <c r="B28" s="13" t="s">
        <v>258</v>
      </c>
      <c r="C28" s="16">
        <v>11019600</v>
      </c>
      <c r="D28" s="30">
        <v>2748126.91</v>
      </c>
      <c r="E28" s="35">
        <f t="shared" si="0"/>
        <v>24.938535972267598</v>
      </c>
    </row>
    <row r="29" spans="1:5" ht="129" customHeight="1" x14ac:dyDescent="0.3">
      <c r="A29" s="4" t="s">
        <v>214</v>
      </c>
      <c r="B29" s="13" t="s">
        <v>259</v>
      </c>
      <c r="C29" s="16">
        <v>-1117600</v>
      </c>
      <c r="D29" s="30">
        <v>-211736.53</v>
      </c>
      <c r="E29" s="35">
        <f t="shared" si="0"/>
        <v>18.945645132426627</v>
      </c>
    </row>
    <row r="30" spans="1:5" ht="15.6" x14ac:dyDescent="0.3">
      <c r="A30" s="2" t="s">
        <v>66</v>
      </c>
      <c r="B30" s="3" t="s">
        <v>151</v>
      </c>
      <c r="C30" s="15">
        <f>+C33+C35+C31</f>
        <v>2775500</v>
      </c>
      <c r="D30" s="15">
        <f>+D33+D35+D31</f>
        <v>1155480.94</v>
      </c>
      <c r="E30" s="37">
        <f t="shared" si="0"/>
        <v>41.631451630336876</v>
      </c>
    </row>
    <row r="31" spans="1:5" ht="31.2" x14ac:dyDescent="0.3">
      <c r="A31" s="32" t="s">
        <v>420</v>
      </c>
      <c r="B31" s="7" t="s">
        <v>421</v>
      </c>
      <c r="C31" s="17">
        <f>C32</f>
        <v>0</v>
      </c>
      <c r="D31" s="17">
        <f>D32</f>
        <v>1000</v>
      </c>
      <c r="E31" s="35">
        <v>0</v>
      </c>
    </row>
    <row r="32" spans="1:5" ht="62.4" x14ac:dyDescent="0.3">
      <c r="A32" s="4" t="s">
        <v>422</v>
      </c>
      <c r="B32" s="4" t="s">
        <v>423</v>
      </c>
      <c r="C32" s="16">
        <v>0</v>
      </c>
      <c r="D32" s="30">
        <v>1000</v>
      </c>
      <c r="E32" s="36">
        <v>0</v>
      </c>
    </row>
    <row r="33" spans="1:5" ht="15.6" x14ac:dyDescent="0.3">
      <c r="A33" s="6" t="s">
        <v>8</v>
      </c>
      <c r="B33" s="7" t="s">
        <v>0</v>
      </c>
      <c r="C33" s="17">
        <f>C34</f>
        <v>57500</v>
      </c>
      <c r="D33" s="17">
        <f>D34</f>
        <v>-36559.839999999997</v>
      </c>
      <c r="E33" s="35">
        <f t="shared" si="0"/>
        <v>-63.582330434782605</v>
      </c>
    </row>
    <row r="34" spans="1:5" ht="61.5" customHeight="1" x14ac:dyDescent="0.3">
      <c r="A34" s="4" t="s">
        <v>130</v>
      </c>
      <c r="B34" s="11" t="s">
        <v>260</v>
      </c>
      <c r="C34" s="16">
        <v>57500</v>
      </c>
      <c r="D34" s="30">
        <v>-36559.839999999997</v>
      </c>
      <c r="E34" s="36">
        <f t="shared" si="0"/>
        <v>-63.582330434782605</v>
      </c>
    </row>
    <row r="35" spans="1:5" ht="31.2" x14ac:dyDescent="0.3">
      <c r="A35" s="6" t="s">
        <v>9</v>
      </c>
      <c r="B35" s="7" t="s">
        <v>10</v>
      </c>
      <c r="C35" s="17">
        <f>C36</f>
        <v>2718000</v>
      </c>
      <c r="D35" s="17">
        <f>D36</f>
        <v>1191040.78</v>
      </c>
      <c r="E35" s="35">
        <f t="shared" si="0"/>
        <v>43.820484915378955</v>
      </c>
    </row>
    <row r="36" spans="1:5" ht="86.25" customHeight="1" x14ac:dyDescent="0.3">
      <c r="A36" s="4" t="s">
        <v>131</v>
      </c>
      <c r="B36" s="5" t="s">
        <v>261</v>
      </c>
      <c r="C36" s="16">
        <v>2718000</v>
      </c>
      <c r="D36" s="30">
        <v>1191040.78</v>
      </c>
      <c r="E36" s="36">
        <f t="shared" si="0"/>
        <v>43.820484915378955</v>
      </c>
    </row>
    <row r="37" spans="1:5" ht="31.2" x14ac:dyDescent="0.3">
      <c r="A37" s="2" t="s">
        <v>65</v>
      </c>
      <c r="B37" s="3" t="s">
        <v>154</v>
      </c>
      <c r="C37" s="15">
        <f>C38</f>
        <v>1720000</v>
      </c>
      <c r="D37" s="15">
        <f>D38</f>
        <v>102116</v>
      </c>
      <c r="E37" s="37">
        <f t="shared" si="0"/>
        <v>5.9369767441860466</v>
      </c>
    </row>
    <row r="38" spans="1:5" ht="15.6" x14ac:dyDescent="0.3">
      <c r="A38" s="6" t="s">
        <v>11</v>
      </c>
      <c r="B38" s="7" t="s">
        <v>12</v>
      </c>
      <c r="C38" s="17">
        <f>C39</f>
        <v>1720000</v>
      </c>
      <c r="D38" s="17">
        <f>D39</f>
        <v>102116</v>
      </c>
      <c r="E38" s="35">
        <f t="shared" si="0"/>
        <v>5.9369767441860466</v>
      </c>
    </row>
    <row r="39" spans="1:5" ht="58.5" customHeight="1" x14ac:dyDescent="0.3">
      <c r="A39" s="4" t="s">
        <v>132</v>
      </c>
      <c r="B39" s="5" t="s">
        <v>262</v>
      </c>
      <c r="C39" s="16">
        <v>1720000</v>
      </c>
      <c r="D39" s="30">
        <v>102116</v>
      </c>
      <c r="E39" s="36">
        <f t="shared" si="0"/>
        <v>5.9369767441860466</v>
      </c>
    </row>
    <row r="40" spans="1:5" ht="15.6" x14ac:dyDescent="0.3">
      <c r="A40" s="2" t="s">
        <v>13</v>
      </c>
      <c r="B40" s="3" t="s">
        <v>155</v>
      </c>
      <c r="C40" s="15">
        <f>C41+C44</f>
        <v>6000000</v>
      </c>
      <c r="D40" s="15">
        <f>D41+D44</f>
        <v>2983557.8400000003</v>
      </c>
      <c r="E40" s="37">
        <f t="shared" si="0"/>
        <v>49.725964000000005</v>
      </c>
    </row>
    <row r="41" spans="1:5" ht="31.2" x14ac:dyDescent="0.3">
      <c r="A41" s="6" t="s">
        <v>14</v>
      </c>
      <c r="B41" s="7" t="s">
        <v>73</v>
      </c>
      <c r="C41" s="17">
        <f>C42+C43</f>
        <v>6000000</v>
      </c>
      <c r="D41" s="17">
        <f>D42+D43</f>
        <v>2978557.8400000003</v>
      </c>
      <c r="E41" s="35">
        <f t="shared" si="0"/>
        <v>49.642630666666669</v>
      </c>
    </row>
    <row r="42" spans="1:5" ht="78" customHeight="1" x14ac:dyDescent="0.3">
      <c r="A42" s="4" t="s">
        <v>173</v>
      </c>
      <c r="B42" s="5" t="s">
        <v>263</v>
      </c>
      <c r="C42" s="16">
        <v>5750000</v>
      </c>
      <c r="D42" s="30">
        <v>2840339.45</v>
      </c>
      <c r="E42" s="35">
        <f t="shared" si="0"/>
        <v>49.397207826086955</v>
      </c>
    </row>
    <row r="43" spans="1:5" ht="78" customHeight="1" x14ac:dyDescent="0.3">
      <c r="A43" s="4" t="s">
        <v>191</v>
      </c>
      <c r="B43" s="13" t="s">
        <v>264</v>
      </c>
      <c r="C43" s="16">
        <v>250000</v>
      </c>
      <c r="D43" s="30">
        <v>138218.39000000001</v>
      </c>
      <c r="E43" s="36">
        <f t="shared" si="0"/>
        <v>55.28735600000001</v>
      </c>
    </row>
    <row r="44" spans="1:5" ht="78" customHeight="1" x14ac:dyDescent="0.3">
      <c r="A44" s="6" t="s">
        <v>425</v>
      </c>
      <c r="B44" s="8" t="s">
        <v>424</v>
      </c>
      <c r="C44" s="17">
        <f>C45</f>
        <v>0</v>
      </c>
      <c r="D44" s="17">
        <f>D45</f>
        <v>5000</v>
      </c>
      <c r="E44" s="35">
        <v>0</v>
      </c>
    </row>
    <row r="45" spans="1:5" ht="78" customHeight="1" x14ac:dyDescent="0.3">
      <c r="A45" s="4" t="s">
        <v>426</v>
      </c>
      <c r="B45" s="13" t="s">
        <v>427</v>
      </c>
      <c r="C45" s="16">
        <v>0</v>
      </c>
      <c r="D45" s="30">
        <v>5000</v>
      </c>
      <c r="E45" s="36">
        <v>0</v>
      </c>
    </row>
    <row r="46" spans="1:5" ht="51" customHeight="1" x14ac:dyDescent="0.3">
      <c r="A46" s="2" t="s">
        <v>63</v>
      </c>
      <c r="B46" s="3" t="s">
        <v>156</v>
      </c>
      <c r="C46" s="15">
        <f>C47+C50</f>
        <v>3570000</v>
      </c>
      <c r="D46" s="15">
        <f>D47+D50</f>
        <v>1114634.4200000002</v>
      </c>
      <c r="E46" s="37">
        <f t="shared" si="0"/>
        <v>31.222252661064431</v>
      </c>
    </row>
    <row r="47" spans="1:5" ht="82.5" customHeight="1" x14ac:dyDescent="0.3">
      <c r="A47" s="6" t="s">
        <v>176</v>
      </c>
      <c r="B47" s="7" t="s">
        <v>206</v>
      </c>
      <c r="C47" s="17">
        <f>C48</f>
        <v>52000</v>
      </c>
      <c r="D47" s="17">
        <f>D48</f>
        <v>0</v>
      </c>
      <c r="E47" s="35">
        <f t="shared" si="0"/>
        <v>0</v>
      </c>
    </row>
    <row r="48" spans="1:5" ht="77.25" customHeight="1" x14ac:dyDescent="0.3">
      <c r="A48" s="6" t="s">
        <v>161</v>
      </c>
      <c r="B48" s="7" t="s">
        <v>207</v>
      </c>
      <c r="C48" s="17">
        <f>C49</f>
        <v>52000</v>
      </c>
      <c r="D48" s="17">
        <f>D49</f>
        <v>0</v>
      </c>
      <c r="E48" s="35">
        <f t="shared" si="0"/>
        <v>0</v>
      </c>
    </row>
    <row r="49" spans="1:5" ht="66.75" customHeight="1" x14ac:dyDescent="0.3">
      <c r="A49" s="4" t="s">
        <v>162</v>
      </c>
      <c r="B49" s="5" t="s">
        <v>265</v>
      </c>
      <c r="C49" s="16">
        <v>52000</v>
      </c>
      <c r="D49" s="33">
        <v>0</v>
      </c>
      <c r="E49" s="36">
        <f t="shared" si="0"/>
        <v>0</v>
      </c>
    </row>
    <row r="50" spans="1:5" ht="93.6" x14ac:dyDescent="0.3">
      <c r="A50" s="2" t="s">
        <v>64</v>
      </c>
      <c r="B50" s="3" t="s">
        <v>15</v>
      </c>
      <c r="C50" s="15">
        <f>C51+C54+C57+C58</f>
        <v>3518000</v>
      </c>
      <c r="D50" s="15">
        <f>D51+D54+D57+D58</f>
        <v>1114634.4200000002</v>
      </c>
      <c r="E50" s="37">
        <f t="shared" si="0"/>
        <v>31.68375270039796</v>
      </c>
    </row>
    <row r="51" spans="1:5" ht="62.4" x14ac:dyDescent="0.3">
      <c r="A51" s="6" t="s">
        <v>16</v>
      </c>
      <c r="B51" s="7" t="s">
        <v>133</v>
      </c>
      <c r="C51" s="17">
        <f>C52+C53</f>
        <v>3024000</v>
      </c>
      <c r="D51" s="17">
        <f>D52+D53</f>
        <v>593902.9</v>
      </c>
      <c r="E51" s="35">
        <f t="shared" si="0"/>
        <v>19.639646164021165</v>
      </c>
    </row>
    <row r="52" spans="1:5" ht="99.75" customHeight="1" x14ac:dyDescent="0.3">
      <c r="A52" s="4" t="s">
        <v>17</v>
      </c>
      <c r="B52" s="13" t="s">
        <v>266</v>
      </c>
      <c r="C52" s="16">
        <v>2200000</v>
      </c>
      <c r="D52" s="33">
        <v>440800.42</v>
      </c>
      <c r="E52" s="36">
        <f t="shared" si="0"/>
        <v>20.036382727272724</v>
      </c>
    </row>
    <row r="53" spans="1:5" ht="90" customHeight="1" x14ac:dyDescent="0.3">
      <c r="A53" s="4" t="s">
        <v>18</v>
      </c>
      <c r="B53" s="13" t="s">
        <v>267</v>
      </c>
      <c r="C53" s="16">
        <v>824000</v>
      </c>
      <c r="D53" s="33">
        <v>153102.48000000001</v>
      </c>
      <c r="E53" s="36">
        <f t="shared" si="0"/>
        <v>18.580398058252428</v>
      </c>
    </row>
    <row r="54" spans="1:5" ht="78" x14ac:dyDescent="0.3">
      <c r="A54" s="6" t="s">
        <v>19</v>
      </c>
      <c r="B54" s="8" t="s">
        <v>134</v>
      </c>
      <c r="C54" s="17">
        <f>C55</f>
        <v>224000</v>
      </c>
      <c r="D54" s="17">
        <f>D55</f>
        <v>33025.22</v>
      </c>
      <c r="E54" s="36">
        <f t="shared" si="0"/>
        <v>14.743401785714285</v>
      </c>
    </row>
    <row r="55" spans="1:5" ht="78.75" customHeight="1" x14ac:dyDescent="0.3">
      <c r="A55" s="4" t="s">
        <v>20</v>
      </c>
      <c r="B55" s="5" t="s">
        <v>268</v>
      </c>
      <c r="C55" s="16">
        <v>224000</v>
      </c>
      <c r="D55" s="30">
        <v>33025.22</v>
      </c>
      <c r="E55" s="36">
        <f t="shared" si="0"/>
        <v>14.743401785714285</v>
      </c>
    </row>
    <row r="56" spans="1:5" ht="46.8" x14ac:dyDescent="0.3">
      <c r="A56" s="6" t="s">
        <v>69</v>
      </c>
      <c r="B56" s="7" t="s">
        <v>125</v>
      </c>
      <c r="C56" s="17">
        <f>C57</f>
        <v>270000</v>
      </c>
      <c r="D56" s="17">
        <f>D57</f>
        <v>474824.52</v>
      </c>
      <c r="E56" s="35">
        <f t="shared" si="0"/>
        <v>175.86093333333335</v>
      </c>
    </row>
    <row r="57" spans="1:5" ht="50.25" customHeight="1" x14ac:dyDescent="0.3">
      <c r="A57" s="4" t="s">
        <v>269</v>
      </c>
      <c r="B57" s="5" t="s">
        <v>270</v>
      </c>
      <c r="C57" s="16">
        <v>270000</v>
      </c>
      <c r="D57" s="30">
        <v>474824.52</v>
      </c>
      <c r="E57" s="36">
        <f t="shared" si="0"/>
        <v>175.86093333333335</v>
      </c>
    </row>
    <row r="58" spans="1:5" ht="50.25" customHeight="1" x14ac:dyDescent="0.3">
      <c r="A58" s="6" t="s">
        <v>428</v>
      </c>
      <c r="B58" s="7" t="s">
        <v>429</v>
      </c>
      <c r="C58" s="17">
        <f>C59</f>
        <v>0</v>
      </c>
      <c r="D58" s="17">
        <f>D59</f>
        <v>12881.78</v>
      </c>
      <c r="E58" s="35">
        <v>0</v>
      </c>
    </row>
    <row r="59" spans="1:5" ht="50.25" customHeight="1" x14ac:dyDescent="0.3">
      <c r="A59" s="4" t="s">
        <v>430</v>
      </c>
      <c r="B59" s="5" t="s">
        <v>429</v>
      </c>
      <c r="C59" s="16">
        <v>0</v>
      </c>
      <c r="D59" s="30">
        <v>12881.78</v>
      </c>
      <c r="E59" s="36">
        <v>0</v>
      </c>
    </row>
    <row r="60" spans="1:5" ht="31.2" x14ac:dyDescent="0.3">
      <c r="A60" s="2" t="s">
        <v>21</v>
      </c>
      <c r="B60" s="3" t="s">
        <v>135</v>
      </c>
      <c r="C60" s="15">
        <f>C61</f>
        <v>323000</v>
      </c>
      <c r="D60" s="15">
        <f>D61</f>
        <v>87149.15</v>
      </c>
      <c r="E60" s="37">
        <f t="shared" si="0"/>
        <v>26.981160990712073</v>
      </c>
    </row>
    <row r="61" spans="1:5" ht="15.6" x14ac:dyDescent="0.3">
      <c r="A61" s="6" t="s">
        <v>70</v>
      </c>
      <c r="B61" s="7" t="s">
        <v>22</v>
      </c>
      <c r="C61" s="17">
        <f>C62+C63+C64+C65</f>
        <v>323000</v>
      </c>
      <c r="D61" s="17">
        <f>D62+D63+D64+D65</f>
        <v>87149.15</v>
      </c>
      <c r="E61" s="35">
        <f t="shared" si="0"/>
        <v>26.981160990712073</v>
      </c>
    </row>
    <row r="62" spans="1:5" ht="68.25" customHeight="1" x14ac:dyDescent="0.3">
      <c r="A62" s="4" t="s">
        <v>196</v>
      </c>
      <c r="B62" s="5" t="s">
        <v>271</v>
      </c>
      <c r="C62" s="16">
        <v>84000</v>
      </c>
      <c r="D62" s="30">
        <v>45566.34</v>
      </c>
      <c r="E62" s="35">
        <f t="shared" si="0"/>
        <v>54.245642857142848</v>
      </c>
    </row>
    <row r="63" spans="1:5" ht="68.25" customHeight="1" x14ac:dyDescent="0.3">
      <c r="A63" s="4" t="s">
        <v>197</v>
      </c>
      <c r="B63" s="5" t="s">
        <v>272</v>
      </c>
      <c r="C63" s="16">
        <v>3000</v>
      </c>
      <c r="D63" s="30">
        <v>11826.24</v>
      </c>
      <c r="E63" s="36">
        <f t="shared" si="0"/>
        <v>394.20799999999997</v>
      </c>
    </row>
    <row r="64" spans="1:5" ht="67.5" customHeight="1" x14ac:dyDescent="0.3">
      <c r="A64" s="4" t="s">
        <v>198</v>
      </c>
      <c r="B64" s="5" t="s">
        <v>273</v>
      </c>
      <c r="C64" s="16">
        <v>45000</v>
      </c>
      <c r="D64" s="30">
        <v>29643.71</v>
      </c>
      <c r="E64" s="36">
        <f t="shared" si="0"/>
        <v>65.874911111111118</v>
      </c>
    </row>
    <row r="65" spans="1:5" ht="71.25" customHeight="1" x14ac:dyDescent="0.3">
      <c r="A65" s="4" t="s">
        <v>199</v>
      </c>
      <c r="B65" s="5" t="s">
        <v>274</v>
      </c>
      <c r="C65" s="16">
        <v>191000</v>
      </c>
      <c r="D65" s="30">
        <v>112.86</v>
      </c>
      <c r="E65" s="36">
        <f t="shared" si="0"/>
        <v>5.9089005235602093E-2</v>
      </c>
    </row>
    <row r="66" spans="1:5" ht="36" customHeight="1" x14ac:dyDescent="0.3">
      <c r="A66" s="2" t="s">
        <v>23</v>
      </c>
      <c r="B66" s="3" t="s">
        <v>157</v>
      </c>
      <c r="C66" s="15">
        <f>C67+C76</f>
        <v>9551700</v>
      </c>
      <c r="D66" s="15">
        <f>D67+D76</f>
        <v>2788591.92</v>
      </c>
      <c r="E66" s="37">
        <f t="shared" si="0"/>
        <v>29.194718427086276</v>
      </c>
    </row>
    <row r="67" spans="1:5" ht="15.6" x14ac:dyDescent="0.3">
      <c r="A67" s="6" t="s">
        <v>24</v>
      </c>
      <c r="B67" s="7" t="s">
        <v>25</v>
      </c>
      <c r="C67" s="17">
        <f>C71+C68</f>
        <v>9501700</v>
      </c>
      <c r="D67" s="17">
        <f>D71+D68</f>
        <v>2359756</v>
      </c>
      <c r="E67" s="35">
        <f t="shared" si="0"/>
        <v>24.835092667627897</v>
      </c>
    </row>
    <row r="68" spans="1:5" ht="15.6" x14ac:dyDescent="0.3">
      <c r="A68" s="6" t="s">
        <v>177</v>
      </c>
      <c r="B68" s="7" t="s">
        <v>163</v>
      </c>
      <c r="C68" s="17">
        <f>C69</f>
        <v>67000</v>
      </c>
      <c r="D68" s="17">
        <f>D69</f>
        <v>7000</v>
      </c>
      <c r="E68" s="35">
        <f t="shared" si="0"/>
        <v>10.44776119402985</v>
      </c>
    </row>
    <row r="69" spans="1:5" ht="46.8" x14ac:dyDescent="0.3">
      <c r="A69" s="6" t="s">
        <v>164</v>
      </c>
      <c r="B69" s="7" t="s">
        <v>165</v>
      </c>
      <c r="C69" s="17">
        <f>C70</f>
        <v>67000</v>
      </c>
      <c r="D69" s="17">
        <f>D70</f>
        <v>7000</v>
      </c>
      <c r="E69" s="35">
        <f t="shared" si="0"/>
        <v>10.44776119402985</v>
      </c>
    </row>
    <row r="70" spans="1:5" ht="48" customHeight="1" x14ac:dyDescent="0.3">
      <c r="A70" s="4" t="s">
        <v>166</v>
      </c>
      <c r="B70" s="5" t="s">
        <v>165</v>
      </c>
      <c r="C70" s="16">
        <v>67000</v>
      </c>
      <c r="D70" s="30">
        <v>7000</v>
      </c>
      <c r="E70" s="36">
        <f t="shared" si="0"/>
        <v>10.44776119402985</v>
      </c>
    </row>
    <row r="71" spans="1:5" ht="31.2" x14ac:dyDescent="0.3">
      <c r="A71" s="6" t="s">
        <v>26</v>
      </c>
      <c r="B71" s="7" t="s">
        <v>136</v>
      </c>
      <c r="C71" s="17">
        <f>C72</f>
        <v>9434700</v>
      </c>
      <c r="D71" s="17">
        <f>D72</f>
        <v>2352756</v>
      </c>
      <c r="E71" s="35">
        <f t="shared" si="0"/>
        <v>24.93726350599383</v>
      </c>
    </row>
    <row r="72" spans="1:5" ht="46.8" x14ac:dyDescent="0.3">
      <c r="A72" s="6" t="s">
        <v>27</v>
      </c>
      <c r="B72" s="7" t="s">
        <v>137</v>
      </c>
      <c r="C72" s="17">
        <f>C73</f>
        <v>9434700</v>
      </c>
      <c r="D72" s="17">
        <f>D73</f>
        <v>2352756</v>
      </c>
      <c r="E72" s="35">
        <f t="shared" si="0"/>
        <v>24.93726350599383</v>
      </c>
    </row>
    <row r="73" spans="1:5" ht="39.75" customHeight="1" x14ac:dyDescent="0.3">
      <c r="A73" s="4" t="s">
        <v>28</v>
      </c>
      <c r="B73" s="5" t="s">
        <v>275</v>
      </c>
      <c r="C73" s="16">
        <v>9434700</v>
      </c>
      <c r="D73" s="31">
        <v>2352756</v>
      </c>
      <c r="E73" s="36">
        <f t="shared" si="0"/>
        <v>24.93726350599383</v>
      </c>
    </row>
    <row r="74" spans="1:5" ht="50.25" customHeight="1" x14ac:dyDescent="0.3">
      <c r="A74" s="4" t="s">
        <v>81</v>
      </c>
      <c r="B74" s="5" t="s">
        <v>82</v>
      </c>
      <c r="C74" s="16">
        <v>0</v>
      </c>
      <c r="D74" s="30">
        <v>403421.96</v>
      </c>
      <c r="E74" s="36">
        <v>0</v>
      </c>
    </row>
    <row r="75" spans="1:5" ht="54.75" customHeight="1" x14ac:dyDescent="0.3">
      <c r="A75" s="4" t="s">
        <v>431</v>
      </c>
      <c r="B75" s="5" t="s">
        <v>82</v>
      </c>
      <c r="C75" s="16">
        <v>0</v>
      </c>
      <c r="D75" s="30">
        <v>10600.43</v>
      </c>
      <c r="E75" s="36">
        <v>0</v>
      </c>
    </row>
    <row r="76" spans="1:5" ht="15.6" x14ac:dyDescent="0.3">
      <c r="A76" s="2" t="s">
        <v>77</v>
      </c>
      <c r="B76" s="3" t="s">
        <v>78</v>
      </c>
      <c r="C76" s="15">
        <f>C77+C81</f>
        <v>50000</v>
      </c>
      <c r="D76" s="15">
        <f>D77+D81</f>
        <v>428835.92000000004</v>
      </c>
      <c r="E76" s="37">
        <f t="shared" ref="E76:E137" si="1">D76/C76*100</f>
        <v>857.67184000000009</v>
      </c>
    </row>
    <row r="77" spans="1:5" ht="46.8" x14ac:dyDescent="0.3">
      <c r="A77" s="4" t="s">
        <v>79</v>
      </c>
      <c r="B77" s="7" t="s">
        <v>138</v>
      </c>
      <c r="C77" s="17">
        <f>C78</f>
        <v>50000</v>
      </c>
      <c r="D77" s="17">
        <f>D78</f>
        <v>14813.53</v>
      </c>
      <c r="E77" s="35">
        <f t="shared" si="1"/>
        <v>29.62706</v>
      </c>
    </row>
    <row r="78" spans="1:5" ht="31.2" x14ac:dyDescent="0.3">
      <c r="A78" s="4" t="s">
        <v>80</v>
      </c>
      <c r="B78" s="7" t="s">
        <v>82</v>
      </c>
      <c r="C78" s="17">
        <f>C79+C80</f>
        <v>50000</v>
      </c>
      <c r="D78" s="17">
        <f>D79+D80</f>
        <v>14813.53</v>
      </c>
      <c r="E78" s="35">
        <f t="shared" si="1"/>
        <v>29.62706</v>
      </c>
    </row>
    <row r="79" spans="1:5" ht="48.75" customHeight="1" x14ac:dyDescent="0.3">
      <c r="A79" s="4" t="s">
        <v>81</v>
      </c>
      <c r="B79" s="5" t="s">
        <v>82</v>
      </c>
      <c r="C79" s="16">
        <v>50000</v>
      </c>
      <c r="D79" s="30">
        <v>2206.41</v>
      </c>
      <c r="E79" s="36">
        <f t="shared" si="1"/>
        <v>4.41282</v>
      </c>
    </row>
    <row r="80" spans="1:5" ht="48.75" customHeight="1" x14ac:dyDescent="0.3">
      <c r="A80" s="4" t="s">
        <v>431</v>
      </c>
      <c r="B80" s="5" t="s">
        <v>82</v>
      </c>
      <c r="C80" s="16">
        <v>0</v>
      </c>
      <c r="D80" s="30">
        <v>12607.12</v>
      </c>
      <c r="E80" s="36">
        <v>0</v>
      </c>
    </row>
    <row r="81" spans="1:5" ht="48.75" customHeight="1" x14ac:dyDescent="0.3">
      <c r="A81" s="6" t="s">
        <v>80</v>
      </c>
      <c r="B81" s="7" t="s">
        <v>82</v>
      </c>
      <c r="C81" s="17">
        <f>C82+C83</f>
        <v>0</v>
      </c>
      <c r="D81" s="17">
        <f>D82+D83</f>
        <v>414022.39</v>
      </c>
      <c r="E81" s="36">
        <v>0</v>
      </c>
    </row>
    <row r="82" spans="1:5" ht="48.75" customHeight="1" x14ac:dyDescent="0.3">
      <c r="A82" s="4" t="s">
        <v>81</v>
      </c>
      <c r="B82" s="5" t="s">
        <v>82</v>
      </c>
      <c r="C82" s="16">
        <v>0</v>
      </c>
      <c r="D82" s="30">
        <v>403421.96</v>
      </c>
      <c r="E82" s="36">
        <v>0</v>
      </c>
    </row>
    <row r="83" spans="1:5" ht="48.75" customHeight="1" x14ac:dyDescent="0.3">
      <c r="A83" s="4" t="s">
        <v>431</v>
      </c>
      <c r="B83" s="5" t="s">
        <v>82</v>
      </c>
      <c r="C83" s="16">
        <v>0</v>
      </c>
      <c r="D83" s="30">
        <v>10600.43</v>
      </c>
      <c r="E83" s="36">
        <v>0</v>
      </c>
    </row>
    <row r="84" spans="1:5" ht="37.5" customHeight="1" x14ac:dyDescent="0.3">
      <c r="A84" s="2" t="s">
        <v>61</v>
      </c>
      <c r="B84" s="3" t="s">
        <v>158</v>
      </c>
      <c r="C84" s="15">
        <f>C85+C96</f>
        <v>1522000</v>
      </c>
      <c r="D84" s="15">
        <f>D85+D96</f>
        <v>444749.71</v>
      </c>
      <c r="E84" s="37">
        <f t="shared" si="1"/>
        <v>29.221400131406046</v>
      </c>
    </row>
    <row r="85" spans="1:5" ht="46.8" x14ac:dyDescent="0.3">
      <c r="A85" s="2" t="s">
        <v>62</v>
      </c>
      <c r="B85" s="3" t="s">
        <v>139</v>
      </c>
      <c r="C85" s="15">
        <f>C86+C90+C93</f>
        <v>1250000</v>
      </c>
      <c r="D85" s="15">
        <f>D86+D90+D93</f>
        <v>376541.38</v>
      </c>
      <c r="E85" s="37">
        <f t="shared" si="1"/>
        <v>30.123310400000001</v>
      </c>
    </row>
    <row r="86" spans="1:5" ht="31.2" x14ac:dyDescent="0.3">
      <c r="A86" s="6" t="s">
        <v>29</v>
      </c>
      <c r="B86" s="7" t="s">
        <v>30</v>
      </c>
      <c r="C86" s="17">
        <f>C87+C88</f>
        <v>610000</v>
      </c>
      <c r="D86" s="17">
        <f>D87+D88</f>
        <v>136554.82</v>
      </c>
      <c r="E86" s="35">
        <f t="shared" si="1"/>
        <v>22.386036065573773</v>
      </c>
    </row>
    <row r="87" spans="1:5" ht="74.25" customHeight="1" x14ac:dyDescent="0.3">
      <c r="A87" s="4" t="s">
        <v>31</v>
      </c>
      <c r="B87" s="5" t="s">
        <v>276</v>
      </c>
      <c r="C87" s="16">
        <v>500000</v>
      </c>
      <c r="D87" s="30">
        <v>127570.01</v>
      </c>
      <c r="E87" s="35">
        <f t="shared" si="1"/>
        <v>25.514001999999998</v>
      </c>
    </row>
    <row r="88" spans="1:5" ht="51.75" customHeight="1" x14ac:dyDescent="0.3">
      <c r="A88" s="4" t="s">
        <v>32</v>
      </c>
      <c r="B88" s="5" t="s">
        <v>277</v>
      </c>
      <c r="C88" s="16">
        <v>110000</v>
      </c>
      <c r="D88" s="30">
        <v>8984.81</v>
      </c>
      <c r="E88" s="36">
        <f t="shared" si="1"/>
        <v>8.1680090909090914</v>
      </c>
    </row>
    <row r="89" spans="1:5" ht="46.8" x14ac:dyDescent="0.3">
      <c r="A89" s="6" t="s">
        <v>178</v>
      </c>
      <c r="B89" s="7" t="s">
        <v>126</v>
      </c>
      <c r="C89" s="17">
        <f>C90</f>
        <v>50000</v>
      </c>
      <c r="D89" s="17">
        <f>D90</f>
        <v>0</v>
      </c>
      <c r="E89" s="35">
        <f t="shared" si="1"/>
        <v>0</v>
      </c>
    </row>
    <row r="90" spans="1:5" ht="62.4" x14ac:dyDescent="0.3">
      <c r="A90" s="6" t="s">
        <v>74</v>
      </c>
      <c r="B90" s="7" t="s">
        <v>75</v>
      </c>
      <c r="C90" s="17">
        <f>C91</f>
        <v>50000</v>
      </c>
      <c r="D90" s="17">
        <f>D91</f>
        <v>0</v>
      </c>
      <c r="E90" s="35">
        <f t="shared" si="1"/>
        <v>0</v>
      </c>
    </row>
    <row r="91" spans="1:5" ht="68.25" customHeight="1" x14ac:dyDescent="0.3">
      <c r="A91" s="4" t="s">
        <v>76</v>
      </c>
      <c r="B91" s="5" t="s">
        <v>75</v>
      </c>
      <c r="C91" s="16">
        <v>50000</v>
      </c>
      <c r="D91" s="30">
        <v>0</v>
      </c>
      <c r="E91" s="36">
        <f t="shared" si="1"/>
        <v>0</v>
      </c>
    </row>
    <row r="92" spans="1:5" ht="62.4" x14ac:dyDescent="0.3">
      <c r="A92" s="6" t="s">
        <v>140</v>
      </c>
      <c r="B92" s="8" t="s">
        <v>141</v>
      </c>
      <c r="C92" s="17">
        <f>C93</f>
        <v>590000</v>
      </c>
      <c r="D92" s="17">
        <f>D93</f>
        <v>239986.56</v>
      </c>
      <c r="E92" s="35">
        <f t="shared" si="1"/>
        <v>40.675688135593219</v>
      </c>
    </row>
    <row r="93" spans="1:5" ht="93.6" x14ac:dyDescent="0.3">
      <c r="A93" s="6" t="s">
        <v>117</v>
      </c>
      <c r="B93" s="8" t="s">
        <v>127</v>
      </c>
      <c r="C93" s="17">
        <f>C94+C95</f>
        <v>590000</v>
      </c>
      <c r="D93" s="17">
        <f>D94+D95</f>
        <v>239986.56</v>
      </c>
      <c r="E93" s="35">
        <f t="shared" si="1"/>
        <v>40.675688135593219</v>
      </c>
    </row>
    <row r="94" spans="1:5" ht="111.75" customHeight="1" x14ac:dyDescent="0.3">
      <c r="A94" s="4" t="s">
        <v>116</v>
      </c>
      <c r="B94" s="13" t="s">
        <v>127</v>
      </c>
      <c r="C94" s="16">
        <v>200000</v>
      </c>
      <c r="D94" s="30">
        <v>111956.95</v>
      </c>
      <c r="E94" s="36">
        <f t="shared" si="1"/>
        <v>55.978474999999996</v>
      </c>
    </row>
    <row r="95" spans="1:5" ht="111.75" customHeight="1" x14ac:dyDescent="0.3">
      <c r="A95" s="4" t="s">
        <v>194</v>
      </c>
      <c r="B95" s="13" t="s">
        <v>278</v>
      </c>
      <c r="C95" s="16">
        <v>390000</v>
      </c>
      <c r="D95" s="30">
        <v>128029.61</v>
      </c>
      <c r="E95" s="36">
        <f t="shared" si="1"/>
        <v>32.828105128205124</v>
      </c>
    </row>
    <row r="96" spans="1:5" ht="31.2" x14ac:dyDescent="0.3">
      <c r="A96" s="2" t="s">
        <v>167</v>
      </c>
      <c r="B96" s="14" t="s">
        <v>168</v>
      </c>
      <c r="C96" s="15">
        <f>C97</f>
        <v>272000</v>
      </c>
      <c r="D96" s="15">
        <f>D97</f>
        <v>68208.33</v>
      </c>
      <c r="E96" s="37">
        <f t="shared" si="1"/>
        <v>25.076591911764705</v>
      </c>
    </row>
    <row r="97" spans="1:5" ht="46.8" x14ac:dyDescent="0.3">
      <c r="A97" s="6" t="s">
        <v>169</v>
      </c>
      <c r="B97" s="8" t="s">
        <v>182</v>
      </c>
      <c r="C97" s="17">
        <f>C98</f>
        <v>272000</v>
      </c>
      <c r="D97" s="17">
        <f>D98</f>
        <v>68208.33</v>
      </c>
      <c r="E97" s="35">
        <f t="shared" si="1"/>
        <v>25.076591911764705</v>
      </c>
    </row>
    <row r="98" spans="1:5" ht="60" customHeight="1" x14ac:dyDescent="0.3">
      <c r="A98" s="4" t="s">
        <v>170</v>
      </c>
      <c r="B98" s="13" t="s">
        <v>182</v>
      </c>
      <c r="C98" s="16">
        <v>272000</v>
      </c>
      <c r="D98" s="30">
        <v>68208.33</v>
      </c>
      <c r="E98" s="36">
        <f t="shared" si="1"/>
        <v>25.076591911764705</v>
      </c>
    </row>
    <row r="99" spans="1:5" ht="24.75" customHeight="1" x14ac:dyDescent="0.3">
      <c r="A99" s="2" t="s">
        <v>33</v>
      </c>
      <c r="B99" s="19" t="s">
        <v>142</v>
      </c>
      <c r="C99" s="15">
        <f>SUM(C100:C137)</f>
        <v>1211856</v>
      </c>
      <c r="D99" s="15">
        <f>SUM(D100:D137)</f>
        <v>131462.51999999999</v>
      </c>
      <c r="E99" s="37">
        <f t="shared" si="1"/>
        <v>10.848031449281102</v>
      </c>
    </row>
    <row r="100" spans="1:5" ht="111.75" customHeight="1" x14ac:dyDescent="0.3">
      <c r="A100" s="4" t="s">
        <v>432</v>
      </c>
      <c r="B100" s="34" t="s">
        <v>433</v>
      </c>
      <c r="C100" s="16">
        <v>0</v>
      </c>
      <c r="D100" s="30">
        <v>50</v>
      </c>
      <c r="E100" s="35">
        <v>0</v>
      </c>
    </row>
    <row r="101" spans="1:5" ht="101.25" customHeight="1" x14ac:dyDescent="0.3">
      <c r="A101" s="4" t="s">
        <v>218</v>
      </c>
      <c r="B101" s="13" t="s">
        <v>283</v>
      </c>
      <c r="C101" s="16">
        <v>5833</v>
      </c>
      <c r="D101" s="30">
        <v>30000</v>
      </c>
      <c r="E101" s="36">
        <f t="shared" si="1"/>
        <v>514.31510372021251</v>
      </c>
    </row>
    <row r="102" spans="1:5" ht="108" customHeight="1" x14ac:dyDescent="0.3">
      <c r="A102" s="4" t="s">
        <v>219</v>
      </c>
      <c r="B102" s="13" t="s">
        <v>284</v>
      </c>
      <c r="C102" s="16">
        <v>1667</v>
      </c>
      <c r="D102" s="30">
        <v>17.12</v>
      </c>
      <c r="E102" s="36">
        <f t="shared" si="1"/>
        <v>1.0269946010797841</v>
      </c>
    </row>
    <row r="103" spans="1:5" ht="91.5" customHeight="1" x14ac:dyDescent="0.3">
      <c r="A103" s="4" t="s">
        <v>220</v>
      </c>
      <c r="B103" s="13" t="s">
        <v>285</v>
      </c>
      <c r="C103" s="16">
        <v>1833</v>
      </c>
      <c r="D103" s="30">
        <v>1500</v>
      </c>
      <c r="E103" s="36">
        <f t="shared" si="1"/>
        <v>81.833060556464815</v>
      </c>
    </row>
    <row r="104" spans="1:5" ht="201" customHeight="1" x14ac:dyDescent="0.3">
      <c r="A104" s="25" t="s">
        <v>221</v>
      </c>
      <c r="B104" s="20" t="s">
        <v>286</v>
      </c>
      <c r="C104" s="18">
        <v>1333</v>
      </c>
      <c r="D104" s="30">
        <v>0</v>
      </c>
      <c r="E104" s="36">
        <f t="shared" si="1"/>
        <v>0</v>
      </c>
    </row>
    <row r="105" spans="1:5" ht="159.75" customHeight="1" x14ac:dyDescent="0.3">
      <c r="A105" s="4" t="s">
        <v>222</v>
      </c>
      <c r="B105" s="13" t="s">
        <v>287</v>
      </c>
      <c r="C105" s="16">
        <v>3124</v>
      </c>
      <c r="D105" s="30">
        <v>2000</v>
      </c>
      <c r="E105" s="36">
        <f t="shared" si="1"/>
        <v>64.020486555697815</v>
      </c>
    </row>
    <row r="106" spans="1:5" ht="196.5" customHeight="1" x14ac:dyDescent="0.3">
      <c r="A106" s="4" t="s">
        <v>223</v>
      </c>
      <c r="B106" s="5" t="s">
        <v>288</v>
      </c>
      <c r="C106" s="16">
        <v>5833</v>
      </c>
      <c r="D106" s="30">
        <v>0</v>
      </c>
      <c r="E106" s="36">
        <f t="shared" si="1"/>
        <v>0</v>
      </c>
    </row>
    <row r="107" spans="1:5" ht="140.4" x14ac:dyDescent="0.3">
      <c r="A107" s="4" t="s">
        <v>224</v>
      </c>
      <c r="B107" s="5" t="s">
        <v>289</v>
      </c>
      <c r="C107" s="16">
        <v>73074</v>
      </c>
      <c r="D107" s="30">
        <v>22195.21</v>
      </c>
      <c r="E107" s="36">
        <f t="shared" si="1"/>
        <v>30.373607575881984</v>
      </c>
    </row>
    <row r="108" spans="1:5" ht="124.8" x14ac:dyDescent="0.3">
      <c r="A108" s="4" t="s">
        <v>225</v>
      </c>
      <c r="B108" s="5" t="s">
        <v>290</v>
      </c>
      <c r="C108" s="16">
        <v>1238</v>
      </c>
      <c r="D108" s="30">
        <v>0</v>
      </c>
      <c r="E108" s="36">
        <f t="shared" si="1"/>
        <v>0</v>
      </c>
    </row>
    <row r="109" spans="1:5" ht="140.4" x14ac:dyDescent="0.3">
      <c r="A109" s="4" t="s">
        <v>226</v>
      </c>
      <c r="B109" s="5" t="s">
        <v>291</v>
      </c>
      <c r="C109" s="16">
        <v>5190</v>
      </c>
      <c r="D109" s="30">
        <v>5000</v>
      </c>
      <c r="E109" s="36">
        <f t="shared" si="1"/>
        <v>96.339113680154142</v>
      </c>
    </row>
    <row r="110" spans="1:5" ht="124.8" x14ac:dyDescent="0.3">
      <c r="A110" s="4" t="s">
        <v>227</v>
      </c>
      <c r="B110" s="5" t="s">
        <v>292</v>
      </c>
      <c r="C110" s="16">
        <v>3022</v>
      </c>
      <c r="D110" s="30">
        <v>2000</v>
      </c>
      <c r="E110" s="36">
        <f t="shared" si="1"/>
        <v>66.181336863004631</v>
      </c>
    </row>
    <row r="111" spans="1:5" ht="109.2" x14ac:dyDescent="0.3">
      <c r="A111" s="4" t="s">
        <v>172</v>
      </c>
      <c r="B111" s="5" t="s">
        <v>279</v>
      </c>
      <c r="C111" s="16">
        <v>5000</v>
      </c>
      <c r="D111" s="30">
        <v>0</v>
      </c>
      <c r="E111" s="36">
        <f t="shared" si="1"/>
        <v>0</v>
      </c>
    </row>
    <row r="112" spans="1:5" ht="129" customHeight="1" x14ac:dyDescent="0.3">
      <c r="A112" s="4" t="s">
        <v>228</v>
      </c>
      <c r="B112" s="13" t="s">
        <v>293</v>
      </c>
      <c r="C112" s="16">
        <v>500</v>
      </c>
      <c r="D112" s="30">
        <v>0</v>
      </c>
      <c r="E112" s="36">
        <f t="shared" si="1"/>
        <v>0</v>
      </c>
    </row>
    <row r="113" spans="1:5" ht="171.6" x14ac:dyDescent="0.3">
      <c r="A113" s="4" t="s">
        <v>229</v>
      </c>
      <c r="B113" s="5" t="s">
        <v>294</v>
      </c>
      <c r="C113" s="16">
        <v>8321</v>
      </c>
      <c r="D113" s="30">
        <v>1000</v>
      </c>
      <c r="E113" s="36">
        <f t="shared" si="1"/>
        <v>12.017786323759164</v>
      </c>
    </row>
    <row r="114" spans="1:5" ht="109.2" x14ac:dyDescent="0.3">
      <c r="A114" s="4" t="s">
        <v>171</v>
      </c>
      <c r="B114" s="5" t="s">
        <v>280</v>
      </c>
      <c r="C114" s="16">
        <v>9000</v>
      </c>
      <c r="D114" s="30">
        <v>0</v>
      </c>
      <c r="E114" s="36">
        <f t="shared" si="1"/>
        <v>0</v>
      </c>
    </row>
    <row r="115" spans="1:5" ht="93" customHeight="1" x14ac:dyDescent="0.3">
      <c r="A115" s="4" t="s">
        <v>230</v>
      </c>
      <c r="B115" s="13" t="s">
        <v>295</v>
      </c>
      <c r="C115" s="16">
        <v>500</v>
      </c>
      <c r="D115" s="30">
        <v>0</v>
      </c>
      <c r="E115" s="36">
        <f t="shared" si="1"/>
        <v>0</v>
      </c>
    </row>
    <row r="116" spans="1:5" ht="87.75" customHeight="1" x14ac:dyDescent="0.3">
      <c r="A116" s="4" t="s">
        <v>231</v>
      </c>
      <c r="B116" s="13" t="s">
        <v>296</v>
      </c>
      <c r="C116" s="16">
        <v>5134</v>
      </c>
      <c r="D116" s="30">
        <v>1500</v>
      </c>
      <c r="E116" s="36">
        <f t="shared" si="1"/>
        <v>29.216984807167901</v>
      </c>
    </row>
    <row r="117" spans="1:5" ht="137.25" customHeight="1" x14ac:dyDescent="0.3">
      <c r="A117" s="4" t="s">
        <v>232</v>
      </c>
      <c r="B117" s="13" t="s">
        <v>297</v>
      </c>
      <c r="C117" s="16">
        <v>2500</v>
      </c>
      <c r="D117" s="30">
        <v>0</v>
      </c>
      <c r="E117" s="36">
        <f t="shared" si="1"/>
        <v>0</v>
      </c>
    </row>
    <row r="118" spans="1:5" ht="140.4" x14ac:dyDescent="0.3">
      <c r="A118" s="4" t="s">
        <v>233</v>
      </c>
      <c r="B118" s="5" t="s">
        <v>298</v>
      </c>
      <c r="C118" s="16">
        <v>2042</v>
      </c>
      <c r="D118" s="30">
        <v>700</v>
      </c>
      <c r="E118" s="36">
        <f t="shared" si="1"/>
        <v>34.280117531831536</v>
      </c>
    </row>
    <row r="119" spans="1:5" ht="202.8" x14ac:dyDescent="0.3">
      <c r="A119" s="4" t="s">
        <v>234</v>
      </c>
      <c r="B119" s="5" t="s">
        <v>299</v>
      </c>
      <c r="C119" s="16">
        <v>552</v>
      </c>
      <c r="D119" s="30">
        <v>150</v>
      </c>
      <c r="E119" s="36">
        <f t="shared" si="1"/>
        <v>27.173913043478258</v>
      </c>
    </row>
    <row r="120" spans="1:5" ht="171.6" x14ac:dyDescent="0.3">
      <c r="A120" s="4" t="s">
        <v>235</v>
      </c>
      <c r="B120" s="5" t="s">
        <v>300</v>
      </c>
      <c r="C120" s="16">
        <v>50</v>
      </c>
      <c r="D120" s="30">
        <v>0</v>
      </c>
      <c r="E120" s="36">
        <f t="shared" si="1"/>
        <v>0</v>
      </c>
    </row>
    <row r="121" spans="1:5" ht="124.8" x14ac:dyDescent="0.3">
      <c r="A121" s="4" t="s">
        <v>236</v>
      </c>
      <c r="B121" s="5" t="s">
        <v>301</v>
      </c>
      <c r="C121" s="16">
        <v>167</v>
      </c>
      <c r="D121" s="30">
        <v>0</v>
      </c>
      <c r="E121" s="36">
        <f t="shared" si="1"/>
        <v>0</v>
      </c>
    </row>
    <row r="122" spans="1:5" ht="171.6" x14ac:dyDescent="0.3">
      <c r="A122" s="4" t="s">
        <v>237</v>
      </c>
      <c r="B122" s="5" t="s">
        <v>302</v>
      </c>
      <c r="C122" s="16">
        <v>838</v>
      </c>
      <c r="D122" s="30">
        <v>0</v>
      </c>
      <c r="E122" s="36">
        <f t="shared" si="1"/>
        <v>0</v>
      </c>
    </row>
    <row r="123" spans="1:5" ht="187.2" x14ac:dyDescent="0.3">
      <c r="A123" s="4" t="s">
        <v>238</v>
      </c>
      <c r="B123" s="5" t="s">
        <v>303</v>
      </c>
      <c r="C123" s="16">
        <v>4387</v>
      </c>
      <c r="D123" s="30">
        <v>1250</v>
      </c>
      <c r="E123" s="36">
        <f t="shared" si="1"/>
        <v>28.493275586961474</v>
      </c>
    </row>
    <row r="124" spans="1:5" ht="124.8" x14ac:dyDescent="0.3">
      <c r="A124" s="4" t="s">
        <v>239</v>
      </c>
      <c r="B124" s="5" t="s">
        <v>304</v>
      </c>
      <c r="C124" s="16">
        <v>583</v>
      </c>
      <c r="D124" s="30">
        <v>0</v>
      </c>
      <c r="E124" s="36">
        <f t="shared" si="1"/>
        <v>0</v>
      </c>
    </row>
    <row r="125" spans="1:5" ht="218.4" x14ac:dyDescent="0.3">
      <c r="A125" s="4" t="s">
        <v>240</v>
      </c>
      <c r="B125" s="5" t="s">
        <v>305</v>
      </c>
      <c r="C125" s="16">
        <v>9100</v>
      </c>
      <c r="D125" s="30">
        <v>30000</v>
      </c>
      <c r="E125" s="36">
        <f t="shared" si="1"/>
        <v>329.67032967032964</v>
      </c>
    </row>
    <row r="126" spans="1:5" ht="124.8" x14ac:dyDescent="0.3">
      <c r="A126" s="4" t="s">
        <v>241</v>
      </c>
      <c r="B126" s="5" t="s">
        <v>306</v>
      </c>
      <c r="C126" s="16">
        <v>600</v>
      </c>
      <c r="D126" s="30">
        <v>150</v>
      </c>
      <c r="E126" s="36">
        <f t="shared" si="1"/>
        <v>25</v>
      </c>
    </row>
    <row r="127" spans="1:5" ht="124.8" x14ac:dyDescent="0.3">
      <c r="A127" s="4" t="s">
        <v>250</v>
      </c>
      <c r="B127" s="5" t="s">
        <v>307</v>
      </c>
      <c r="C127" s="16">
        <v>167</v>
      </c>
      <c r="D127" s="30">
        <v>0</v>
      </c>
      <c r="E127" s="36">
        <f t="shared" si="1"/>
        <v>0</v>
      </c>
    </row>
    <row r="128" spans="1:5" ht="171.6" x14ac:dyDescent="0.3">
      <c r="A128" s="4" t="s">
        <v>242</v>
      </c>
      <c r="B128" s="5" t="s">
        <v>308</v>
      </c>
      <c r="C128" s="16">
        <v>3333</v>
      </c>
      <c r="D128" s="30">
        <v>0</v>
      </c>
      <c r="E128" s="36">
        <f t="shared" si="1"/>
        <v>0</v>
      </c>
    </row>
    <row r="129" spans="1:5" ht="109.2" x14ac:dyDescent="0.3">
      <c r="A129" s="4" t="s">
        <v>243</v>
      </c>
      <c r="B129" s="5" t="s">
        <v>309</v>
      </c>
      <c r="C129" s="16">
        <v>5172</v>
      </c>
      <c r="D129" s="30">
        <v>0</v>
      </c>
      <c r="E129" s="36">
        <f t="shared" si="1"/>
        <v>0</v>
      </c>
    </row>
    <row r="130" spans="1:5" ht="140.4" x14ac:dyDescent="0.3">
      <c r="A130" s="4" t="s">
        <v>244</v>
      </c>
      <c r="B130" s="5" t="s">
        <v>310</v>
      </c>
      <c r="C130" s="16">
        <v>4167</v>
      </c>
      <c r="D130" s="30">
        <v>0</v>
      </c>
      <c r="E130" s="36">
        <f t="shared" si="1"/>
        <v>0</v>
      </c>
    </row>
    <row r="131" spans="1:5" ht="280.8" x14ac:dyDescent="0.3">
      <c r="A131" s="4" t="s">
        <v>245</v>
      </c>
      <c r="B131" s="5" t="s">
        <v>311</v>
      </c>
      <c r="C131" s="16">
        <v>833</v>
      </c>
      <c r="D131" s="30">
        <v>0</v>
      </c>
      <c r="E131" s="36">
        <f t="shared" si="1"/>
        <v>0</v>
      </c>
    </row>
    <row r="132" spans="1:5" ht="108.75" customHeight="1" x14ac:dyDescent="0.3">
      <c r="A132" s="4" t="s">
        <v>251</v>
      </c>
      <c r="B132" s="13" t="s">
        <v>312</v>
      </c>
      <c r="C132" s="16">
        <v>833</v>
      </c>
      <c r="D132" s="30">
        <v>49.42</v>
      </c>
      <c r="E132" s="36">
        <f t="shared" si="1"/>
        <v>5.9327731092436977</v>
      </c>
    </row>
    <row r="133" spans="1:5" ht="140.4" x14ac:dyDescent="0.3">
      <c r="A133" s="4" t="s">
        <v>246</v>
      </c>
      <c r="B133" s="5" t="s">
        <v>313</v>
      </c>
      <c r="C133" s="16">
        <v>5921</v>
      </c>
      <c r="D133" s="30">
        <v>1006.82</v>
      </c>
      <c r="E133" s="36">
        <f t="shared" si="1"/>
        <v>17.004222259753419</v>
      </c>
    </row>
    <row r="134" spans="1:5" ht="124.8" x14ac:dyDescent="0.3">
      <c r="A134" s="4" t="s">
        <v>247</v>
      </c>
      <c r="B134" s="5" t="s">
        <v>314</v>
      </c>
      <c r="C134" s="16">
        <v>54729</v>
      </c>
      <c r="D134" s="30">
        <v>26274.22</v>
      </c>
      <c r="E134" s="36">
        <f t="shared" si="1"/>
        <v>48.007856894882053</v>
      </c>
    </row>
    <row r="135" spans="1:5" ht="171.6" x14ac:dyDescent="0.3">
      <c r="A135" s="4" t="s">
        <v>248</v>
      </c>
      <c r="B135" s="5" t="s">
        <v>281</v>
      </c>
      <c r="C135" s="16">
        <v>35280</v>
      </c>
      <c r="D135" s="30">
        <v>5000</v>
      </c>
      <c r="E135" s="36">
        <f t="shared" si="1"/>
        <v>14.172335600907029</v>
      </c>
    </row>
    <row r="136" spans="1:5" ht="90.75" customHeight="1" x14ac:dyDescent="0.3">
      <c r="A136" s="4" t="s">
        <v>434</v>
      </c>
      <c r="B136" s="5" t="s">
        <v>435</v>
      </c>
      <c r="C136" s="16">
        <v>0</v>
      </c>
      <c r="D136" s="30">
        <v>49.23</v>
      </c>
      <c r="E136" s="36">
        <v>0</v>
      </c>
    </row>
    <row r="137" spans="1:5" ht="186" customHeight="1" x14ac:dyDescent="0.3">
      <c r="A137" s="4" t="s">
        <v>252</v>
      </c>
      <c r="B137" s="5" t="s">
        <v>282</v>
      </c>
      <c r="C137" s="16">
        <v>950000</v>
      </c>
      <c r="D137" s="30">
        <v>1570.5</v>
      </c>
      <c r="E137" s="36">
        <f t="shared" si="1"/>
        <v>0.16531578947368419</v>
      </c>
    </row>
    <row r="138" spans="1:5" ht="44.25" customHeight="1" x14ac:dyDescent="0.3">
      <c r="A138" s="2" t="s">
        <v>436</v>
      </c>
      <c r="B138" s="3" t="s">
        <v>437</v>
      </c>
      <c r="C138" s="15">
        <f>C139+C142</f>
        <v>0</v>
      </c>
      <c r="D138" s="15">
        <f>D139+D142</f>
        <v>36220.789999999994</v>
      </c>
      <c r="E138" s="37">
        <v>0</v>
      </c>
    </row>
    <row r="139" spans="1:5" ht="44.25" customHeight="1" x14ac:dyDescent="0.3">
      <c r="A139" s="6" t="s">
        <v>438</v>
      </c>
      <c r="B139" s="7" t="s">
        <v>439</v>
      </c>
      <c r="C139" s="17">
        <f>C140</f>
        <v>0</v>
      </c>
      <c r="D139" s="17">
        <f>D140</f>
        <v>16860.099999999999</v>
      </c>
      <c r="E139" s="35">
        <v>0</v>
      </c>
    </row>
    <row r="140" spans="1:5" ht="44.25" customHeight="1" x14ac:dyDescent="0.3">
      <c r="A140" s="6" t="s">
        <v>440</v>
      </c>
      <c r="B140" s="7" t="s">
        <v>441</v>
      </c>
      <c r="C140" s="17">
        <f>C141</f>
        <v>0</v>
      </c>
      <c r="D140" s="17">
        <f>D141</f>
        <v>16860.099999999999</v>
      </c>
      <c r="E140" s="35">
        <v>0</v>
      </c>
    </row>
    <row r="141" spans="1:5" ht="44.25" customHeight="1" x14ac:dyDescent="0.3">
      <c r="A141" s="4" t="s">
        <v>442</v>
      </c>
      <c r="B141" s="5" t="s">
        <v>441</v>
      </c>
      <c r="C141" s="16">
        <v>0</v>
      </c>
      <c r="D141" s="30">
        <v>16860.099999999999</v>
      </c>
      <c r="E141" s="36">
        <v>0</v>
      </c>
    </row>
    <row r="142" spans="1:5" ht="44.25" customHeight="1" x14ac:dyDescent="0.3">
      <c r="A142" s="6" t="s">
        <v>443</v>
      </c>
      <c r="B142" s="7" t="s">
        <v>444</v>
      </c>
      <c r="C142" s="17">
        <f>C143</f>
        <v>0</v>
      </c>
      <c r="D142" s="17">
        <f>D143</f>
        <v>19360.689999999999</v>
      </c>
      <c r="E142" s="35">
        <v>0</v>
      </c>
    </row>
    <row r="143" spans="1:5" ht="44.25" customHeight="1" x14ac:dyDescent="0.3">
      <c r="A143" s="6" t="s">
        <v>445</v>
      </c>
      <c r="B143" s="7" t="s">
        <v>446</v>
      </c>
      <c r="C143" s="17">
        <f>C144</f>
        <v>0</v>
      </c>
      <c r="D143" s="17">
        <f>D144</f>
        <v>19360.689999999999</v>
      </c>
      <c r="E143" s="35">
        <v>0</v>
      </c>
    </row>
    <row r="144" spans="1:5" ht="44.25" customHeight="1" x14ac:dyDescent="0.3">
      <c r="A144" s="4" t="s">
        <v>447</v>
      </c>
      <c r="B144" s="5" t="s">
        <v>446</v>
      </c>
      <c r="C144" s="16">
        <v>0</v>
      </c>
      <c r="D144" s="30">
        <v>19360.689999999999</v>
      </c>
      <c r="E144" s="36">
        <v>0</v>
      </c>
    </row>
    <row r="145" spans="1:5" ht="15.6" x14ac:dyDescent="0.3">
      <c r="A145" s="2" t="s">
        <v>34</v>
      </c>
      <c r="B145" s="3" t="s">
        <v>160</v>
      </c>
      <c r="C145" s="21">
        <v>1227292791.6500001</v>
      </c>
      <c r="D145" s="21">
        <f>D146+D243+D247+D250</f>
        <v>382324695.82999998</v>
      </c>
      <c r="E145" s="37">
        <f t="shared" ref="E145:E202" si="2">D145/C145*100</f>
        <v>31.151873328938407</v>
      </c>
    </row>
    <row r="146" spans="1:5" ht="46.8" x14ac:dyDescent="0.3">
      <c r="A146" s="2" t="s">
        <v>35</v>
      </c>
      <c r="B146" s="3" t="s">
        <v>143</v>
      </c>
      <c r="C146" s="15">
        <f>C147+C163+C184+C229</f>
        <v>1220692791.6500001</v>
      </c>
      <c r="D146" s="15">
        <f>D147+D163+D184+D229</f>
        <v>375746723.11000001</v>
      </c>
      <c r="E146" s="37">
        <f t="shared" si="2"/>
        <v>30.781432124466495</v>
      </c>
    </row>
    <row r="147" spans="1:5" ht="31.2" x14ac:dyDescent="0.3">
      <c r="A147" s="2" t="s">
        <v>83</v>
      </c>
      <c r="B147" s="3" t="s">
        <v>144</v>
      </c>
      <c r="C147" s="15">
        <f>C148+C158</f>
        <v>267138607</v>
      </c>
      <c r="D147" s="15">
        <f>D148+D158</f>
        <v>72619415</v>
      </c>
      <c r="E147" s="37">
        <f t="shared" si="2"/>
        <v>27.184170725274466</v>
      </c>
    </row>
    <row r="148" spans="1:5" ht="15.6" x14ac:dyDescent="0.3">
      <c r="A148" s="6" t="s">
        <v>84</v>
      </c>
      <c r="B148" s="7" t="s">
        <v>36</v>
      </c>
      <c r="C148" s="17">
        <f>C149</f>
        <v>198358000</v>
      </c>
      <c r="D148" s="17">
        <f>D149</f>
        <v>66120000</v>
      </c>
      <c r="E148" s="35">
        <f t="shared" si="2"/>
        <v>33.333669425987352</v>
      </c>
    </row>
    <row r="149" spans="1:5" ht="46.8" x14ac:dyDescent="0.3">
      <c r="A149" s="4" t="s">
        <v>85</v>
      </c>
      <c r="B149" s="5" t="s">
        <v>145</v>
      </c>
      <c r="C149" s="16">
        <v>198358000</v>
      </c>
      <c r="D149" s="30">
        <v>66120000</v>
      </c>
      <c r="E149" s="36">
        <f t="shared" si="2"/>
        <v>33.333669425987352</v>
      </c>
    </row>
    <row r="150" spans="1:5" ht="15.6" hidden="1" x14ac:dyDescent="0.3">
      <c r="A150" s="6" t="s">
        <v>121</v>
      </c>
      <c r="B150" s="22" t="s">
        <v>71</v>
      </c>
      <c r="C150" s="17"/>
      <c r="D150" s="31"/>
      <c r="E150" s="35" t="e">
        <f t="shared" si="2"/>
        <v>#DIV/0!</v>
      </c>
    </row>
    <row r="151" spans="1:5" ht="15.6" hidden="1" x14ac:dyDescent="0.3">
      <c r="A151" s="6" t="s">
        <v>123</v>
      </c>
      <c r="B151" s="7" t="s">
        <v>37</v>
      </c>
      <c r="C151" s="17"/>
      <c r="D151" s="31"/>
      <c r="E151" s="35" t="e">
        <f t="shared" si="2"/>
        <v>#DIV/0!</v>
      </c>
    </row>
    <row r="152" spans="1:5" ht="46.8" hidden="1" x14ac:dyDescent="0.3">
      <c r="A152" s="4" t="s">
        <v>122</v>
      </c>
      <c r="B152" s="5" t="s">
        <v>38</v>
      </c>
      <c r="C152" s="16"/>
      <c r="D152" s="31"/>
      <c r="E152" s="35" t="e">
        <f t="shared" si="2"/>
        <v>#DIV/0!</v>
      </c>
    </row>
    <row r="153" spans="1:5" ht="15.6" hidden="1" x14ac:dyDescent="0.3">
      <c r="A153" s="6" t="s">
        <v>183</v>
      </c>
      <c r="B153" s="7" t="s">
        <v>37</v>
      </c>
      <c r="C153" s="16">
        <f>SUM(C154:C157)</f>
        <v>59251130</v>
      </c>
      <c r="D153" s="31"/>
      <c r="E153" s="35">
        <f t="shared" si="2"/>
        <v>0</v>
      </c>
    </row>
    <row r="154" spans="1:5" ht="46.8" hidden="1" x14ac:dyDescent="0.3">
      <c r="A154" s="4" t="s">
        <v>186</v>
      </c>
      <c r="B154" s="5" t="s">
        <v>38</v>
      </c>
      <c r="C154" s="16">
        <v>35372243</v>
      </c>
      <c r="D154" s="31"/>
      <c r="E154" s="35">
        <f t="shared" si="2"/>
        <v>0</v>
      </c>
    </row>
    <row r="155" spans="1:5" ht="46.8" hidden="1" x14ac:dyDescent="0.3">
      <c r="A155" s="4" t="s">
        <v>184</v>
      </c>
      <c r="B155" s="5" t="s">
        <v>185</v>
      </c>
      <c r="C155" s="16">
        <v>20000000</v>
      </c>
      <c r="D155" s="31"/>
      <c r="E155" s="35">
        <f t="shared" si="2"/>
        <v>0</v>
      </c>
    </row>
    <row r="156" spans="1:5" ht="46.8" hidden="1" x14ac:dyDescent="0.3">
      <c r="A156" s="4" t="s">
        <v>187</v>
      </c>
      <c r="B156" s="5" t="s">
        <v>188</v>
      </c>
      <c r="C156" s="16">
        <v>260000</v>
      </c>
      <c r="D156" s="31"/>
      <c r="E156" s="35">
        <f t="shared" si="2"/>
        <v>0</v>
      </c>
    </row>
    <row r="157" spans="1:5" ht="46.8" hidden="1" x14ac:dyDescent="0.3">
      <c r="A157" s="4" t="s">
        <v>192</v>
      </c>
      <c r="B157" s="5" t="s">
        <v>193</v>
      </c>
      <c r="C157" s="16">
        <v>3618887</v>
      </c>
      <c r="D157" s="31"/>
      <c r="E157" s="35">
        <f t="shared" si="2"/>
        <v>0</v>
      </c>
    </row>
    <row r="158" spans="1:5" ht="31.2" x14ac:dyDescent="0.3">
      <c r="A158" s="6" t="s">
        <v>123</v>
      </c>
      <c r="B158" s="7" t="s">
        <v>209</v>
      </c>
      <c r="C158" s="17">
        <f>C160+C161+C162+C159</f>
        <v>68780607</v>
      </c>
      <c r="D158" s="17">
        <f>D160+D161+D162+D159</f>
        <v>6499415</v>
      </c>
      <c r="E158" s="35">
        <f t="shared" si="2"/>
        <v>9.4494877022530499</v>
      </c>
    </row>
    <row r="159" spans="1:5" ht="46.8" x14ac:dyDescent="0.3">
      <c r="A159" s="4" t="s">
        <v>375</v>
      </c>
      <c r="B159" s="5" t="s">
        <v>38</v>
      </c>
      <c r="C159" s="16">
        <v>19749275</v>
      </c>
      <c r="D159" s="30">
        <v>1403415</v>
      </c>
      <c r="E159" s="36">
        <f t="shared" si="2"/>
        <v>7.1061595932002568</v>
      </c>
    </row>
    <row r="160" spans="1:5" ht="15.6" x14ac:dyDescent="0.3">
      <c r="A160" s="4" t="s">
        <v>319</v>
      </c>
      <c r="B160" s="5" t="s">
        <v>320</v>
      </c>
      <c r="C160" s="16">
        <v>42794000</v>
      </c>
      <c r="D160" s="30">
        <v>0</v>
      </c>
      <c r="E160" s="35">
        <f t="shared" si="2"/>
        <v>0</v>
      </c>
    </row>
    <row r="161" spans="1:5" ht="46.8" x14ac:dyDescent="0.3">
      <c r="A161" s="4" t="s">
        <v>210</v>
      </c>
      <c r="B161" s="5" t="s">
        <v>215</v>
      </c>
      <c r="C161" s="16">
        <v>1261332</v>
      </c>
      <c r="D161" s="30">
        <v>120000</v>
      </c>
      <c r="E161" s="36">
        <f t="shared" si="2"/>
        <v>9.5137521287020377</v>
      </c>
    </row>
    <row r="162" spans="1:5" ht="46.8" x14ac:dyDescent="0.3">
      <c r="A162" s="4" t="s">
        <v>373</v>
      </c>
      <c r="B162" s="5" t="s">
        <v>374</v>
      </c>
      <c r="C162" s="16">
        <v>4976000</v>
      </c>
      <c r="D162" s="30">
        <v>4976000</v>
      </c>
      <c r="E162" s="36">
        <f t="shared" si="2"/>
        <v>100</v>
      </c>
    </row>
    <row r="163" spans="1:5" ht="31.2" x14ac:dyDescent="0.3">
      <c r="A163" s="2" t="s">
        <v>115</v>
      </c>
      <c r="B163" s="3" t="s">
        <v>146</v>
      </c>
      <c r="C163" s="23">
        <f>C164+C170+C173+C176+C167</f>
        <v>223579265</v>
      </c>
      <c r="D163" s="23">
        <f>D164+D170+D173+D176+D167</f>
        <v>116141556.23</v>
      </c>
      <c r="E163" s="37">
        <f t="shared" si="2"/>
        <v>51.946479129001524</v>
      </c>
    </row>
    <row r="164" spans="1:5" ht="62.4" x14ac:dyDescent="0.3">
      <c r="A164" s="7" t="s">
        <v>120</v>
      </c>
      <c r="B164" s="7" t="s">
        <v>39</v>
      </c>
      <c r="C164" s="17">
        <f>C165</f>
        <v>150082809</v>
      </c>
      <c r="D164" s="17">
        <f>D165</f>
        <v>106301556.23</v>
      </c>
      <c r="E164" s="35">
        <f t="shared" si="2"/>
        <v>70.828602515028891</v>
      </c>
    </row>
    <row r="165" spans="1:5" ht="62.4" x14ac:dyDescent="0.3">
      <c r="A165" s="7" t="s">
        <v>119</v>
      </c>
      <c r="B165" s="7" t="s">
        <v>40</v>
      </c>
      <c r="C165" s="17">
        <f>C166</f>
        <v>150082809</v>
      </c>
      <c r="D165" s="17">
        <f>D166</f>
        <v>106301556.23</v>
      </c>
      <c r="E165" s="35">
        <f t="shared" si="2"/>
        <v>70.828602515028891</v>
      </c>
    </row>
    <row r="166" spans="1:5" ht="62.4" x14ac:dyDescent="0.3">
      <c r="A166" s="5" t="s">
        <v>324</v>
      </c>
      <c r="B166" s="5" t="s">
        <v>40</v>
      </c>
      <c r="C166" s="16">
        <v>150082809</v>
      </c>
      <c r="D166" s="30">
        <v>106301556.23</v>
      </c>
      <c r="E166" s="36">
        <f t="shared" si="2"/>
        <v>70.828602515028891</v>
      </c>
    </row>
    <row r="167" spans="1:5" ht="51.75" customHeight="1" x14ac:dyDescent="0.3">
      <c r="A167" s="7" t="s">
        <v>391</v>
      </c>
      <c r="B167" s="7" t="s">
        <v>392</v>
      </c>
      <c r="C167" s="17">
        <f>C168</f>
        <v>929406</v>
      </c>
      <c r="D167" s="17">
        <f>D168</f>
        <v>0</v>
      </c>
      <c r="E167" s="35">
        <f t="shared" si="2"/>
        <v>0</v>
      </c>
    </row>
    <row r="168" spans="1:5" ht="63" customHeight="1" x14ac:dyDescent="0.3">
      <c r="A168" s="7" t="s">
        <v>393</v>
      </c>
      <c r="B168" s="7" t="s">
        <v>394</v>
      </c>
      <c r="C168" s="17">
        <f>C169</f>
        <v>929406</v>
      </c>
      <c r="D168" s="17">
        <f>D169</f>
        <v>0</v>
      </c>
      <c r="E168" s="35">
        <f t="shared" si="2"/>
        <v>0</v>
      </c>
    </row>
    <row r="169" spans="1:5" ht="55.5" customHeight="1" x14ac:dyDescent="0.3">
      <c r="A169" s="5" t="s">
        <v>395</v>
      </c>
      <c r="B169" s="5" t="s">
        <v>394</v>
      </c>
      <c r="C169" s="16">
        <v>929406</v>
      </c>
      <c r="D169" s="30">
        <v>0</v>
      </c>
      <c r="E169" s="36">
        <f t="shared" si="2"/>
        <v>0</v>
      </c>
    </row>
    <row r="170" spans="1:5" ht="31.5" customHeight="1" x14ac:dyDescent="0.3">
      <c r="A170" s="7" t="s">
        <v>327</v>
      </c>
      <c r="B170" s="7" t="s">
        <v>328</v>
      </c>
      <c r="C170" s="17">
        <f>C171</f>
        <v>36434</v>
      </c>
      <c r="D170" s="17">
        <f>D171</f>
        <v>0</v>
      </c>
      <c r="E170" s="35">
        <f t="shared" si="2"/>
        <v>0</v>
      </c>
    </row>
    <row r="171" spans="1:5" ht="33" customHeight="1" x14ac:dyDescent="0.3">
      <c r="A171" s="7" t="s">
        <v>326</v>
      </c>
      <c r="B171" s="7" t="s">
        <v>329</v>
      </c>
      <c r="C171" s="17">
        <f>C172</f>
        <v>36434</v>
      </c>
      <c r="D171" s="17">
        <f>D172</f>
        <v>0</v>
      </c>
      <c r="E171" s="35">
        <f t="shared" si="2"/>
        <v>0</v>
      </c>
    </row>
    <row r="172" spans="1:5" ht="31.5" customHeight="1" x14ac:dyDescent="0.3">
      <c r="A172" s="5" t="s">
        <v>325</v>
      </c>
      <c r="B172" s="5" t="s">
        <v>329</v>
      </c>
      <c r="C172" s="16">
        <v>36434</v>
      </c>
      <c r="D172" s="30">
        <v>0</v>
      </c>
      <c r="E172" s="36">
        <f t="shared" si="2"/>
        <v>0</v>
      </c>
    </row>
    <row r="173" spans="1:5" ht="31.5" customHeight="1" x14ac:dyDescent="0.3">
      <c r="A173" s="7" t="s">
        <v>336</v>
      </c>
      <c r="B173" s="7" t="s">
        <v>337</v>
      </c>
      <c r="C173" s="17">
        <f>C174</f>
        <v>26898051</v>
      </c>
      <c r="D173" s="17">
        <f>D174</f>
        <v>0</v>
      </c>
      <c r="E173" s="35">
        <f t="shared" si="2"/>
        <v>0</v>
      </c>
    </row>
    <row r="174" spans="1:5" ht="48.75" customHeight="1" x14ac:dyDescent="0.3">
      <c r="A174" s="7" t="s">
        <v>338</v>
      </c>
      <c r="B174" s="7" t="s">
        <v>339</v>
      </c>
      <c r="C174" s="17">
        <f>C175</f>
        <v>26898051</v>
      </c>
      <c r="D174" s="17">
        <f>D175</f>
        <v>0</v>
      </c>
      <c r="E174" s="35">
        <f t="shared" si="2"/>
        <v>0</v>
      </c>
    </row>
    <row r="175" spans="1:5" ht="31.5" customHeight="1" x14ac:dyDescent="0.3">
      <c r="A175" s="5" t="s">
        <v>340</v>
      </c>
      <c r="B175" s="5" t="s">
        <v>339</v>
      </c>
      <c r="C175" s="16">
        <v>26898051</v>
      </c>
      <c r="D175" s="30">
        <v>0</v>
      </c>
      <c r="E175" s="36">
        <f t="shared" si="2"/>
        <v>0</v>
      </c>
    </row>
    <row r="176" spans="1:5" ht="15.6" x14ac:dyDescent="0.3">
      <c r="A176" s="7" t="s">
        <v>86</v>
      </c>
      <c r="B176" s="7" t="s">
        <v>41</v>
      </c>
      <c r="C176" s="17">
        <f>C177</f>
        <v>45632565</v>
      </c>
      <c r="D176" s="17">
        <f>D177</f>
        <v>9840000</v>
      </c>
      <c r="E176" s="35">
        <f t="shared" si="2"/>
        <v>21.563547874199053</v>
      </c>
    </row>
    <row r="177" spans="1:5" ht="15.6" x14ac:dyDescent="0.3">
      <c r="A177" s="7" t="s">
        <v>87</v>
      </c>
      <c r="B177" s="7" t="s">
        <v>42</v>
      </c>
      <c r="C177" s="24">
        <f>SUM(C178:C183)</f>
        <v>45632565</v>
      </c>
      <c r="D177" s="24">
        <f>SUM(D178:D183)</f>
        <v>9840000</v>
      </c>
      <c r="E177" s="35">
        <f t="shared" si="2"/>
        <v>21.563547874199053</v>
      </c>
    </row>
    <row r="178" spans="1:5" ht="46.8" x14ac:dyDescent="0.3">
      <c r="A178" s="5" t="s">
        <v>208</v>
      </c>
      <c r="B178" s="5" t="s">
        <v>43</v>
      </c>
      <c r="C178" s="16">
        <v>707130</v>
      </c>
      <c r="D178" s="30">
        <v>0</v>
      </c>
      <c r="E178" s="35">
        <f t="shared" si="2"/>
        <v>0</v>
      </c>
    </row>
    <row r="179" spans="1:5" ht="31.2" x14ac:dyDescent="0.3">
      <c r="A179" s="5" t="s">
        <v>88</v>
      </c>
      <c r="B179" s="5" t="s">
        <v>44</v>
      </c>
      <c r="C179" s="16">
        <v>17433607</v>
      </c>
      <c r="D179" s="30">
        <v>4200000</v>
      </c>
      <c r="E179" s="36">
        <f t="shared" si="2"/>
        <v>24.091400018366823</v>
      </c>
    </row>
    <row r="180" spans="1:5" ht="31.2" x14ac:dyDescent="0.3">
      <c r="A180" s="5" t="s">
        <v>403</v>
      </c>
      <c r="B180" s="5" t="s">
        <v>404</v>
      </c>
      <c r="C180" s="16">
        <v>1901883</v>
      </c>
      <c r="D180" s="30">
        <v>0</v>
      </c>
      <c r="E180" s="36">
        <f t="shared" si="2"/>
        <v>0</v>
      </c>
    </row>
    <row r="181" spans="1:5" ht="31.2" x14ac:dyDescent="0.3">
      <c r="A181" s="5" t="s">
        <v>89</v>
      </c>
      <c r="B181" s="5" t="s">
        <v>45</v>
      </c>
      <c r="C181" s="16">
        <v>22594021</v>
      </c>
      <c r="D181" s="30">
        <v>5640000</v>
      </c>
      <c r="E181" s="36">
        <f t="shared" si="2"/>
        <v>24.962356191489775</v>
      </c>
    </row>
    <row r="182" spans="1:5" ht="31.2" x14ac:dyDescent="0.3">
      <c r="A182" s="5" t="s">
        <v>216</v>
      </c>
      <c r="B182" s="5" t="s">
        <v>315</v>
      </c>
      <c r="C182" s="16">
        <v>527364</v>
      </c>
      <c r="D182" s="30">
        <v>0</v>
      </c>
      <c r="E182" s="36">
        <f t="shared" si="2"/>
        <v>0</v>
      </c>
    </row>
    <row r="183" spans="1:5" ht="31.2" x14ac:dyDescent="0.3">
      <c r="A183" s="5" t="s">
        <v>405</v>
      </c>
      <c r="B183" s="5" t="s">
        <v>406</v>
      </c>
      <c r="C183" s="16">
        <v>2468560</v>
      </c>
      <c r="D183" s="30">
        <v>0</v>
      </c>
      <c r="E183" s="36">
        <f t="shared" si="2"/>
        <v>0</v>
      </c>
    </row>
    <row r="184" spans="1:5" ht="31.2" x14ac:dyDescent="0.3">
      <c r="A184" s="3" t="s">
        <v>90</v>
      </c>
      <c r="B184" s="3" t="s">
        <v>72</v>
      </c>
      <c r="C184" s="15">
        <f>C185+C205+C208+C211+C214+C217+C220+C223+C226</f>
        <v>717002901</v>
      </c>
      <c r="D184" s="15">
        <f>D185+D205+D208+D211+D214+D217+D220+D223+D226</f>
        <v>185799525.81999999</v>
      </c>
      <c r="E184" s="37">
        <f t="shared" si="2"/>
        <v>25.913357611366205</v>
      </c>
    </row>
    <row r="185" spans="1:5" ht="46.8" x14ac:dyDescent="0.3">
      <c r="A185" s="7" t="s">
        <v>91</v>
      </c>
      <c r="B185" s="7" t="s">
        <v>147</v>
      </c>
      <c r="C185" s="17">
        <f>C186</f>
        <v>641323684</v>
      </c>
      <c r="D185" s="17">
        <f>D186</f>
        <v>166468162.5</v>
      </c>
      <c r="E185" s="35">
        <f t="shared" si="2"/>
        <v>25.956964736078575</v>
      </c>
    </row>
    <row r="186" spans="1:5" ht="46.8" x14ac:dyDescent="0.3">
      <c r="A186" s="7" t="s">
        <v>92</v>
      </c>
      <c r="B186" s="7" t="s">
        <v>148</v>
      </c>
      <c r="C186" s="17">
        <f>SUM(C187:C204)</f>
        <v>641323684</v>
      </c>
      <c r="D186" s="17">
        <f>SUM(D187:D204)</f>
        <v>166468162.5</v>
      </c>
      <c r="E186" s="35">
        <f t="shared" si="2"/>
        <v>25.956964736078575</v>
      </c>
    </row>
    <row r="187" spans="1:5" ht="37.5" customHeight="1" x14ac:dyDescent="0.3">
      <c r="A187" s="5" t="s">
        <v>316</v>
      </c>
      <c r="B187" s="5" t="s">
        <v>321</v>
      </c>
      <c r="C187" s="16">
        <v>2407200</v>
      </c>
      <c r="D187" s="30">
        <v>445693.5</v>
      </c>
      <c r="E187" s="36">
        <f t="shared" si="2"/>
        <v>18.51501744765703</v>
      </c>
    </row>
    <row r="188" spans="1:5" ht="31.2" x14ac:dyDescent="0.3">
      <c r="A188" s="5" t="s">
        <v>93</v>
      </c>
      <c r="B188" s="5" t="s">
        <v>179</v>
      </c>
      <c r="C188" s="16">
        <v>208632</v>
      </c>
      <c r="D188" s="30">
        <v>100000</v>
      </c>
      <c r="E188" s="36">
        <f t="shared" si="2"/>
        <v>47.931285708807856</v>
      </c>
    </row>
    <row r="189" spans="1:5" ht="46.8" x14ac:dyDescent="0.3">
      <c r="A189" s="5" t="s">
        <v>94</v>
      </c>
      <c r="B189" s="5" t="s">
        <v>322</v>
      </c>
      <c r="C189" s="16">
        <v>1779223</v>
      </c>
      <c r="D189" s="30">
        <v>485000</v>
      </c>
      <c r="E189" s="36">
        <f t="shared" si="2"/>
        <v>27.259090063471525</v>
      </c>
    </row>
    <row r="190" spans="1:5" ht="31.2" x14ac:dyDescent="0.3">
      <c r="A190" s="5" t="s">
        <v>95</v>
      </c>
      <c r="B190" s="5" t="s">
        <v>46</v>
      </c>
      <c r="C190" s="16">
        <v>134521</v>
      </c>
      <c r="D190" s="30">
        <v>33630</v>
      </c>
      <c r="E190" s="36">
        <f t="shared" si="2"/>
        <v>24.999814155410679</v>
      </c>
    </row>
    <row r="191" spans="1:5" ht="77.25" customHeight="1" x14ac:dyDescent="0.3">
      <c r="A191" s="5" t="s">
        <v>96</v>
      </c>
      <c r="B191" s="5" t="s">
        <v>323</v>
      </c>
      <c r="C191" s="16">
        <v>4075972</v>
      </c>
      <c r="D191" s="30">
        <v>1050000</v>
      </c>
      <c r="E191" s="36">
        <f t="shared" si="2"/>
        <v>25.76072652118317</v>
      </c>
    </row>
    <row r="192" spans="1:5" ht="31.2" x14ac:dyDescent="0.3">
      <c r="A192" s="5" t="s">
        <v>97</v>
      </c>
      <c r="B192" s="5" t="s">
        <v>47</v>
      </c>
      <c r="C192" s="16">
        <v>136317</v>
      </c>
      <c r="D192" s="30">
        <v>0</v>
      </c>
      <c r="E192" s="36">
        <f t="shared" si="2"/>
        <v>0</v>
      </c>
    </row>
    <row r="193" spans="1:5" ht="62.4" x14ac:dyDescent="0.3">
      <c r="A193" s="5" t="s">
        <v>98</v>
      </c>
      <c r="B193" s="5" t="s">
        <v>48</v>
      </c>
      <c r="C193" s="16">
        <v>5229243</v>
      </c>
      <c r="D193" s="30">
        <v>1235000</v>
      </c>
      <c r="E193" s="36">
        <f t="shared" si="2"/>
        <v>23.61718512603067</v>
      </c>
    </row>
    <row r="194" spans="1:5" ht="31.2" x14ac:dyDescent="0.3">
      <c r="A194" s="5" t="s">
        <v>99</v>
      </c>
      <c r="B194" s="5" t="s">
        <v>49</v>
      </c>
      <c r="C194" s="16">
        <v>2768544</v>
      </c>
      <c r="D194" s="30">
        <v>434027</v>
      </c>
      <c r="E194" s="36">
        <f t="shared" si="2"/>
        <v>15.677085139336777</v>
      </c>
    </row>
    <row r="195" spans="1:5" ht="15.6" x14ac:dyDescent="0.3">
      <c r="A195" s="5" t="s">
        <v>205</v>
      </c>
      <c r="B195" s="5" t="s">
        <v>204</v>
      </c>
      <c r="C195" s="16">
        <v>457993965</v>
      </c>
      <c r="D195" s="30">
        <v>125919556</v>
      </c>
      <c r="E195" s="36">
        <f t="shared" si="2"/>
        <v>27.493715119150096</v>
      </c>
    </row>
    <row r="196" spans="1:5" ht="31.2" x14ac:dyDescent="0.3">
      <c r="A196" s="5" t="s">
        <v>100</v>
      </c>
      <c r="B196" s="5" t="s">
        <v>50</v>
      </c>
      <c r="C196" s="16">
        <v>13696851</v>
      </c>
      <c r="D196" s="30">
        <v>3201987</v>
      </c>
      <c r="E196" s="36">
        <f t="shared" si="2"/>
        <v>23.377541304932063</v>
      </c>
    </row>
    <row r="197" spans="1:5" ht="46.8" x14ac:dyDescent="0.3">
      <c r="A197" s="5" t="s">
        <v>101</v>
      </c>
      <c r="B197" s="5" t="s">
        <v>51</v>
      </c>
      <c r="C197" s="16">
        <v>23289296</v>
      </c>
      <c r="D197" s="30">
        <v>5782600</v>
      </c>
      <c r="E197" s="36">
        <f t="shared" si="2"/>
        <v>24.829432370991377</v>
      </c>
    </row>
    <row r="198" spans="1:5" ht="31.2" x14ac:dyDescent="0.3">
      <c r="A198" s="5" t="s">
        <v>102</v>
      </c>
      <c r="B198" s="5" t="s">
        <v>52</v>
      </c>
      <c r="C198" s="16">
        <v>2674331</v>
      </c>
      <c r="D198" s="30">
        <v>618000</v>
      </c>
      <c r="E198" s="36">
        <f t="shared" si="2"/>
        <v>23.108583043759356</v>
      </c>
    </row>
    <row r="199" spans="1:5" ht="31.2" x14ac:dyDescent="0.3">
      <c r="A199" s="5" t="s">
        <v>200</v>
      </c>
      <c r="B199" s="5" t="s">
        <v>201</v>
      </c>
      <c r="C199" s="16">
        <v>19474</v>
      </c>
      <c r="D199" s="30">
        <v>19474</v>
      </c>
      <c r="E199" s="36">
        <f t="shared" si="2"/>
        <v>100</v>
      </c>
    </row>
    <row r="200" spans="1:5" ht="31.2" x14ac:dyDescent="0.3">
      <c r="A200" s="5" t="s">
        <v>202</v>
      </c>
      <c r="B200" s="5" t="s">
        <v>203</v>
      </c>
      <c r="C200" s="16">
        <v>629110</v>
      </c>
      <c r="D200" s="30">
        <v>0</v>
      </c>
      <c r="E200" s="36">
        <f t="shared" si="2"/>
        <v>0</v>
      </c>
    </row>
    <row r="201" spans="1:5" ht="78" x14ac:dyDescent="0.3">
      <c r="A201" s="5" t="s">
        <v>103</v>
      </c>
      <c r="B201" s="5" t="s">
        <v>53</v>
      </c>
      <c r="C201" s="16">
        <v>114129548</v>
      </c>
      <c r="D201" s="30">
        <v>24306000</v>
      </c>
      <c r="E201" s="36">
        <f t="shared" si="2"/>
        <v>21.29685118879118</v>
      </c>
    </row>
    <row r="202" spans="1:5" ht="31.2" x14ac:dyDescent="0.3">
      <c r="A202" s="5" t="s">
        <v>104</v>
      </c>
      <c r="B202" s="5" t="s">
        <v>54</v>
      </c>
      <c r="C202" s="16">
        <v>6000000</v>
      </c>
      <c r="D202" s="30">
        <v>1335420</v>
      </c>
      <c r="E202" s="36">
        <f t="shared" si="2"/>
        <v>22.256999999999998</v>
      </c>
    </row>
    <row r="203" spans="1:5" ht="31.2" x14ac:dyDescent="0.3">
      <c r="A203" s="4" t="s">
        <v>105</v>
      </c>
      <c r="B203" s="5" t="s">
        <v>55</v>
      </c>
      <c r="C203" s="16">
        <v>5963242</v>
      </c>
      <c r="D203" s="30">
        <v>1460995</v>
      </c>
      <c r="E203" s="36">
        <f t="shared" ref="E203:E255" si="3">D203/C203*100</f>
        <v>24.500011906275144</v>
      </c>
    </row>
    <row r="204" spans="1:5" ht="46.8" x14ac:dyDescent="0.3">
      <c r="A204" s="4" t="s">
        <v>366</v>
      </c>
      <c r="B204" s="5" t="s">
        <v>367</v>
      </c>
      <c r="C204" s="16">
        <v>188215</v>
      </c>
      <c r="D204" s="30">
        <v>40780</v>
      </c>
      <c r="E204" s="36">
        <f t="shared" si="3"/>
        <v>21.666710942273465</v>
      </c>
    </row>
    <row r="205" spans="1:5" ht="62.4" x14ac:dyDescent="0.3">
      <c r="A205" s="6" t="s">
        <v>106</v>
      </c>
      <c r="B205" s="7" t="s">
        <v>56</v>
      </c>
      <c r="C205" s="17">
        <f>C206</f>
        <v>1782</v>
      </c>
      <c r="D205" s="31">
        <f>D206</f>
        <v>0</v>
      </c>
      <c r="E205" s="35">
        <f t="shared" si="3"/>
        <v>0</v>
      </c>
    </row>
    <row r="206" spans="1:5" ht="62.4" x14ac:dyDescent="0.3">
      <c r="A206" s="6" t="s">
        <v>107</v>
      </c>
      <c r="B206" s="7" t="s">
        <v>149</v>
      </c>
      <c r="C206" s="17">
        <f>C207</f>
        <v>1782</v>
      </c>
      <c r="D206" s="31">
        <f>D207</f>
        <v>0</v>
      </c>
      <c r="E206" s="35">
        <f t="shared" si="3"/>
        <v>0</v>
      </c>
    </row>
    <row r="207" spans="1:5" ht="62.4" x14ac:dyDescent="0.3">
      <c r="A207" s="4" t="s">
        <v>108</v>
      </c>
      <c r="B207" s="5" t="s">
        <v>149</v>
      </c>
      <c r="C207" s="16">
        <v>1782</v>
      </c>
      <c r="D207" s="30">
        <v>0</v>
      </c>
      <c r="E207" s="36">
        <f t="shared" si="3"/>
        <v>0</v>
      </c>
    </row>
    <row r="208" spans="1:5" ht="72" customHeight="1" x14ac:dyDescent="0.3">
      <c r="A208" s="6" t="s">
        <v>345</v>
      </c>
      <c r="B208" s="7" t="s">
        <v>346</v>
      </c>
      <c r="C208" s="17">
        <f>C209</f>
        <v>1989884</v>
      </c>
      <c r="D208" s="17">
        <f>D209</f>
        <v>497471.01</v>
      </c>
      <c r="E208" s="35">
        <f t="shared" si="3"/>
        <v>25.000000502541859</v>
      </c>
    </row>
    <row r="209" spans="1:5" ht="63.75" customHeight="1" x14ac:dyDescent="0.3">
      <c r="A209" s="6" t="s">
        <v>347</v>
      </c>
      <c r="B209" s="7" t="s">
        <v>348</v>
      </c>
      <c r="C209" s="17">
        <f>C210</f>
        <v>1989884</v>
      </c>
      <c r="D209" s="17">
        <f>D210</f>
        <v>497471.01</v>
      </c>
      <c r="E209" s="35">
        <f t="shared" si="3"/>
        <v>25.000000502541859</v>
      </c>
    </row>
    <row r="210" spans="1:5" ht="66" customHeight="1" x14ac:dyDescent="0.3">
      <c r="A210" s="4" t="s">
        <v>349</v>
      </c>
      <c r="B210" s="5" t="s">
        <v>348</v>
      </c>
      <c r="C210" s="16">
        <v>1989884</v>
      </c>
      <c r="D210" s="30">
        <v>497471.01</v>
      </c>
      <c r="E210" s="36">
        <f t="shared" si="3"/>
        <v>25.000000502541859</v>
      </c>
    </row>
    <row r="211" spans="1:5" ht="66" customHeight="1" x14ac:dyDescent="0.3">
      <c r="A211" s="6" t="s">
        <v>356</v>
      </c>
      <c r="B211" s="7" t="s">
        <v>357</v>
      </c>
      <c r="C211" s="17">
        <f>C212</f>
        <v>13793447</v>
      </c>
      <c r="D211" s="31">
        <f>D212</f>
        <v>3395338</v>
      </c>
      <c r="E211" s="35">
        <f t="shared" si="3"/>
        <v>24.61558738725715</v>
      </c>
    </row>
    <row r="212" spans="1:5" ht="66" customHeight="1" x14ac:dyDescent="0.3">
      <c r="A212" s="6" t="s">
        <v>358</v>
      </c>
      <c r="B212" s="7" t="s">
        <v>359</v>
      </c>
      <c r="C212" s="17">
        <f>C213</f>
        <v>13793447</v>
      </c>
      <c r="D212" s="31">
        <f>D213</f>
        <v>3395338</v>
      </c>
      <c r="E212" s="35">
        <f t="shared" si="3"/>
        <v>24.61558738725715</v>
      </c>
    </row>
    <row r="213" spans="1:5" ht="66" customHeight="1" x14ac:dyDescent="0.3">
      <c r="A213" s="4" t="s">
        <v>360</v>
      </c>
      <c r="B213" s="5" t="s">
        <v>359</v>
      </c>
      <c r="C213" s="16">
        <v>13793447</v>
      </c>
      <c r="D213" s="30">
        <v>3395338</v>
      </c>
      <c r="E213" s="36">
        <f t="shared" si="3"/>
        <v>24.61558738725715</v>
      </c>
    </row>
    <row r="214" spans="1:5" ht="114" customHeight="1" x14ac:dyDescent="0.3">
      <c r="A214" s="6" t="s">
        <v>350</v>
      </c>
      <c r="B214" s="8" t="s">
        <v>351</v>
      </c>
      <c r="C214" s="17">
        <f>C215</f>
        <v>28074977</v>
      </c>
      <c r="D214" s="17">
        <f>D215</f>
        <v>7042800</v>
      </c>
      <c r="E214" s="35">
        <f t="shared" si="3"/>
        <v>25.085683952652925</v>
      </c>
    </row>
    <row r="215" spans="1:5" ht="117" customHeight="1" x14ac:dyDescent="0.3">
      <c r="A215" s="6" t="s">
        <v>352</v>
      </c>
      <c r="B215" s="8" t="s">
        <v>353</v>
      </c>
      <c r="C215" s="17">
        <f>C216</f>
        <v>28074977</v>
      </c>
      <c r="D215" s="17">
        <f>D216</f>
        <v>7042800</v>
      </c>
      <c r="E215" s="35">
        <f t="shared" si="3"/>
        <v>25.085683952652925</v>
      </c>
    </row>
    <row r="216" spans="1:5" ht="113.25" customHeight="1" x14ac:dyDescent="0.3">
      <c r="A216" s="4" t="s">
        <v>354</v>
      </c>
      <c r="B216" s="5" t="s">
        <v>355</v>
      </c>
      <c r="C216" s="16">
        <v>28074977</v>
      </c>
      <c r="D216" s="30">
        <v>7042800</v>
      </c>
      <c r="E216" s="36">
        <f t="shared" si="3"/>
        <v>25.085683952652925</v>
      </c>
    </row>
    <row r="217" spans="1:5" ht="62.25" customHeight="1" x14ac:dyDescent="0.3">
      <c r="A217" s="6" t="s">
        <v>330</v>
      </c>
      <c r="B217" s="7" t="s">
        <v>331</v>
      </c>
      <c r="C217" s="17">
        <f>C218</f>
        <v>14348739</v>
      </c>
      <c r="D217" s="17">
        <f>D218</f>
        <v>4677812</v>
      </c>
      <c r="E217" s="35">
        <f t="shared" si="3"/>
        <v>32.600857817540621</v>
      </c>
    </row>
    <row r="218" spans="1:5" ht="78" x14ac:dyDescent="0.3">
      <c r="A218" s="6" t="s">
        <v>332</v>
      </c>
      <c r="B218" s="7" t="s">
        <v>333</v>
      </c>
      <c r="C218" s="17">
        <f>C219</f>
        <v>14348739</v>
      </c>
      <c r="D218" s="17">
        <f>D219</f>
        <v>4677812</v>
      </c>
      <c r="E218" s="35">
        <f t="shared" si="3"/>
        <v>32.600857817540621</v>
      </c>
    </row>
    <row r="219" spans="1:5" ht="63" customHeight="1" x14ac:dyDescent="0.3">
      <c r="A219" s="4" t="s">
        <v>334</v>
      </c>
      <c r="B219" s="5" t="s">
        <v>335</v>
      </c>
      <c r="C219" s="16">
        <v>14348739</v>
      </c>
      <c r="D219" s="30">
        <v>4677812</v>
      </c>
      <c r="E219" s="36">
        <f t="shared" si="3"/>
        <v>32.600857817540621</v>
      </c>
    </row>
    <row r="220" spans="1:5" ht="63" customHeight="1" x14ac:dyDescent="0.3">
      <c r="A220" s="6" t="s">
        <v>361</v>
      </c>
      <c r="B220" s="7" t="s">
        <v>362</v>
      </c>
      <c r="C220" s="17">
        <f>C221</f>
        <v>12547637</v>
      </c>
      <c r="D220" s="17">
        <f>D221</f>
        <v>3021204</v>
      </c>
      <c r="E220" s="35">
        <f t="shared" si="3"/>
        <v>24.077872192190451</v>
      </c>
    </row>
    <row r="221" spans="1:5" ht="63" customHeight="1" x14ac:dyDescent="0.3">
      <c r="A221" s="6" t="s">
        <v>363</v>
      </c>
      <c r="B221" s="7" t="s">
        <v>364</v>
      </c>
      <c r="C221" s="17">
        <f>C222</f>
        <v>12547637</v>
      </c>
      <c r="D221" s="17">
        <f>D222</f>
        <v>3021204</v>
      </c>
      <c r="E221" s="35">
        <f t="shared" si="3"/>
        <v>24.077872192190451</v>
      </c>
    </row>
    <row r="222" spans="1:5" ht="63" customHeight="1" x14ac:dyDescent="0.3">
      <c r="A222" s="4" t="s">
        <v>363</v>
      </c>
      <c r="B222" s="5" t="s">
        <v>365</v>
      </c>
      <c r="C222" s="16">
        <v>12547637</v>
      </c>
      <c r="D222" s="30">
        <v>3021204</v>
      </c>
      <c r="E222" s="36">
        <f t="shared" si="3"/>
        <v>24.077872192190451</v>
      </c>
    </row>
    <row r="223" spans="1:5" ht="45" customHeight="1" x14ac:dyDescent="0.3">
      <c r="A223" s="6" t="s">
        <v>368</v>
      </c>
      <c r="B223" s="7" t="s">
        <v>369</v>
      </c>
      <c r="C223" s="17">
        <f>C224</f>
        <v>2087911</v>
      </c>
      <c r="D223" s="17">
        <f>D224</f>
        <v>363528.31</v>
      </c>
      <c r="E223" s="35">
        <f t="shared" si="3"/>
        <v>17.411101814205683</v>
      </c>
    </row>
    <row r="224" spans="1:5" ht="46.5" customHeight="1" x14ac:dyDescent="0.3">
      <c r="A224" s="6" t="s">
        <v>370</v>
      </c>
      <c r="B224" s="7" t="s">
        <v>371</v>
      </c>
      <c r="C224" s="17">
        <f>C225</f>
        <v>2087911</v>
      </c>
      <c r="D224" s="17">
        <f>D225</f>
        <v>363528.31</v>
      </c>
      <c r="E224" s="35">
        <f t="shared" si="3"/>
        <v>17.411101814205683</v>
      </c>
    </row>
    <row r="225" spans="1:5" ht="39.75" customHeight="1" x14ac:dyDescent="0.3">
      <c r="A225" s="4" t="s">
        <v>372</v>
      </c>
      <c r="B225" s="5" t="s">
        <v>371</v>
      </c>
      <c r="C225" s="16">
        <v>2087911</v>
      </c>
      <c r="D225" s="30">
        <v>363528.31</v>
      </c>
      <c r="E225" s="36">
        <f t="shared" si="3"/>
        <v>17.411101814205683</v>
      </c>
    </row>
    <row r="226" spans="1:5" ht="33.75" customHeight="1" x14ac:dyDescent="0.3">
      <c r="A226" s="6" t="s">
        <v>341</v>
      </c>
      <c r="B226" s="7" t="s">
        <v>342</v>
      </c>
      <c r="C226" s="17">
        <f>C227+C228</f>
        <v>2834840</v>
      </c>
      <c r="D226" s="17">
        <f>D227+D228</f>
        <v>333210</v>
      </c>
      <c r="E226" s="35">
        <f t="shared" si="3"/>
        <v>11.754102524304724</v>
      </c>
    </row>
    <row r="227" spans="1:5" ht="63" customHeight="1" x14ac:dyDescent="0.3">
      <c r="A227" s="4" t="s">
        <v>343</v>
      </c>
      <c r="B227" s="5" t="s">
        <v>344</v>
      </c>
      <c r="C227" s="16">
        <v>546840</v>
      </c>
      <c r="D227" s="30">
        <v>136710</v>
      </c>
      <c r="E227" s="36">
        <f t="shared" si="3"/>
        <v>25</v>
      </c>
    </row>
    <row r="228" spans="1:5" ht="63" customHeight="1" x14ac:dyDescent="0.3">
      <c r="A228" s="4" t="s">
        <v>396</v>
      </c>
      <c r="B228" s="26" t="s">
        <v>397</v>
      </c>
      <c r="C228" s="16">
        <v>2288000</v>
      </c>
      <c r="D228" s="30">
        <v>196500</v>
      </c>
      <c r="E228" s="36">
        <f t="shared" si="3"/>
        <v>8.5882867132867133</v>
      </c>
    </row>
    <row r="229" spans="1:5" ht="15.6" x14ac:dyDescent="0.3">
      <c r="A229" s="2" t="s">
        <v>109</v>
      </c>
      <c r="B229" s="3" t="s">
        <v>57</v>
      </c>
      <c r="C229" s="15">
        <f>C230+C239+C236</f>
        <v>12972018.65</v>
      </c>
      <c r="D229" s="15">
        <f>D230+D239+D236</f>
        <v>1186226.06</v>
      </c>
      <c r="E229" s="37">
        <f t="shared" si="3"/>
        <v>9.1444985703901995</v>
      </c>
    </row>
    <row r="230" spans="1:5" ht="62.4" x14ac:dyDescent="0.3">
      <c r="A230" s="6" t="s">
        <v>110</v>
      </c>
      <c r="B230" s="7" t="s">
        <v>58</v>
      </c>
      <c r="C230" s="17">
        <f>C231</f>
        <v>12485032.32</v>
      </c>
      <c r="D230" s="17">
        <f>D231</f>
        <v>1049239.73</v>
      </c>
      <c r="E230" s="35">
        <f t="shared" si="3"/>
        <v>8.4039808877322937</v>
      </c>
    </row>
    <row r="231" spans="1:5" ht="70.5" customHeight="1" x14ac:dyDescent="0.3">
      <c r="A231" s="6" t="s">
        <v>111</v>
      </c>
      <c r="B231" s="7" t="s">
        <v>59</v>
      </c>
      <c r="C231" s="17">
        <f>SUM(C232:C235)</f>
        <v>12485032.32</v>
      </c>
      <c r="D231" s="17">
        <f>SUM(D232:D235)</f>
        <v>1049239.73</v>
      </c>
      <c r="E231" s="35">
        <f t="shared" si="3"/>
        <v>8.4039808877322937</v>
      </c>
    </row>
    <row r="232" spans="1:5" ht="76.5" customHeight="1" x14ac:dyDescent="0.3">
      <c r="A232" s="4" t="s">
        <v>112</v>
      </c>
      <c r="B232" s="5" t="s">
        <v>59</v>
      </c>
      <c r="C232" s="16">
        <v>9030238.2200000007</v>
      </c>
      <c r="D232" s="30">
        <v>871130.23</v>
      </c>
      <c r="E232" s="36">
        <f t="shared" si="3"/>
        <v>9.6468133927036082</v>
      </c>
    </row>
    <row r="233" spans="1:5" ht="84" customHeight="1" x14ac:dyDescent="0.3">
      <c r="A233" s="4" t="s">
        <v>113</v>
      </c>
      <c r="B233" s="5" t="s">
        <v>59</v>
      </c>
      <c r="C233" s="16">
        <v>712438</v>
      </c>
      <c r="D233" s="30">
        <v>178109.5</v>
      </c>
      <c r="E233" s="36">
        <f t="shared" si="3"/>
        <v>25</v>
      </c>
    </row>
    <row r="234" spans="1:5" ht="84" customHeight="1" x14ac:dyDescent="0.3">
      <c r="A234" s="4" t="s">
        <v>407</v>
      </c>
      <c r="B234" s="5" t="s">
        <v>59</v>
      </c>
      <c r="C234" s="16">
        <v>780356.1</v>
      </c>
      <c r="D234" s="30">
        <v>0</v>
      </c>
      <c r="E234" s="36">
        <f t="shared" si="3"/>
        <v>0</v>
      </c>
    </row>
    <row r="235" spans="1:5" ht="85.5" customHeight="1" x14ac:dyDescent="0.3">
      <c r="A235" s="4" t="s">
        <v>114</v>
      </c>
      <c r="B235" s="5" t="s">
        <v>59</v>
      </c>
      <c r="C235" s="16">
        <v>1962000</v>
      </c>
      <c r="D235" s="30">
        <v>0</v>
      </c>
      <c r="E235" s="36">
        <f t="shared" si="3"/>
        <v>0</v>
      </c>
    </row>
    <row r="236" spans="1:5" ht="53.25" customHeight="1" x14ac:dyDescent="0.3">
      <c r="A236" s="6" t="s">
        <v>398</v>
      </c>
      <c r="B236" s="7" t="s">
        <v>399</v>
      </c>
      <c r="C236" s="17">
        <f>C237</f>
        <v>136986.32999999999</v>
      </c>
      <c r="D236" s="17">
        <f>D237</f>
        <v>136986.32999999999</v>
      </c>
      <c r="E236" s="35">
        <f t="shared" si="3"/>
        <v>100</v>
      </c>
    </row>
    <row r="237" spans="1:5" ht="58.5" customHeight="1" x14ac:dyDescent="0.3">
      <c r="A237" s="6" t="s">
        <v>400</v>
      </c>
      <c r="B237" s="7" t="s">
        <v>401</v>
      </c>
      <c r="C237" s="17">
        <f>C238</f>
        <v>136986.32999999999</v>
      </c>
      <c r="D237" s="17">
        <f>D238</f>
        <v>136986.32999999999</v>
      </c>
      <c r="E237" s="35">
        <f t="shared" si="3"/>
        <v>100</v>
      </c>
    </row>
    <row r="238" spans="1:5" ht="51.75" customHeight="1" x14ac:dyDescent="0.3">
      <c r="A238" s="4" t="s">
        <v>402</v>
      </c>
      <c r="B238" s="5" t="s">
        <v>401</v>
      </c>
      <c r="C238" s="16">
        <v>136986.32999999999</v>
      </c>
      <c r="D238" s="30">
        <v>136986.32999999999</v>
      </c>
      <c r="E238" s="36">
        <f t="shared" si="3"/>
        <v>100</v>
      </c>
    </row>
    <row r="239" spans="1:5" ht="30.75" customHeight="1" x14ac:dyDescent="0.3">
      <c r="A239" s="6" t="s">
        <v>174</v>
      </c>
      <c r="B239" s="7" t="s">
        <v>180</v>
      </c>
      <c r="C239" s="17">
        <f>C240</f>
        <v>350000</v>
      </c>
      <c r="D239" s="17">
        <f>D240</f>
        <v>0</v>
      </c>
      <c r="E239" s="35">
        <f t="shared" si="3"/>
        <v>0</v>
      </c>
    </row>
    <row r="240" spans="1:5" ht="42" customHeight="1" x14ac:dyDescent="0.3">
      <c r="A240" s="6" t="s">
        <v>175</v>
      </c>
      <c r="B240" s="7" t="s">
        <v>181</v>
      </c>
      <c r="C240" s="17">
        <f>C241+C242</f>
        <v>350000</v>
      </c>
      <c r="D240" s="17">
        <f>D241+D242</f>
        <v>0</v>
      </c>
      <c r="E240" s="35">
        <f t="shared" si="3"/>
        <v>0</v>
      </c>
    </row>
    <row r="241" spans="1:5" ht="67.5" customHeight="1" x14ac:dyDescent="0.3">
      <c r="A241" s="4" t="s">
        <v>189</v>
      </c>
      <c r="B241" s="5" t="s">
        <v>190</v>
      </c>
      <c r="C241" s="16">
        <v>300000</v>
      </c>
      <c r="D241" s="30">
        <v>0</v>
      </c>
      <c r="E241" s="35">
        <f t="shared" si="3"/>
        <v>0</v>
      </c>
    </row>
    <row r="242" spans="1:5" ht="54" customHeight="1" x14ac:dyDescent="0.3">
      <c r="A242" s="4" t="s">
        <v>317</v>
      </c>
      <c r="B242" s="5" t="s">
        <v>318</v>
      </c>
      <c r="C242" s="16">
        <v>50000</v>
      </c>
      <c r="D242" s="31">
        <v>0</v>
      </c>
      <c r="E242" s="35">
        <f t="shared" si="3"/>
        <v>0</v>
      </c>
    </row>
    <row r="243" spans="1:5" ht="54" customHeight="1" x14ac:dyDescent="0.3">
      <c r="A243" s="2" t="s">
        <v>384</v>
      </c>
      <c r="B243" s="3" t="s">
        <v>383</v>
      </c>
      <c r="C243" s="15">
        <f t="shared" ref="C243:D245" si="4">C244</f>
        <v>6600000</v>
      </c>
      <c r="D243" s="15">
        <f t="shared" si="4"/>
        <v>6600000</v>
      </c>
      <c r="E243" s="37">
        <f t="shared" si="3"/>
        <v>100</v>
      </c>
    </row>
    <row r="244" spans="1:5" ht="54" customHeight="1" x14ac:dyDescent="0.3">
      <c r="A244" s="6" t="s">
        <v>385</v>
      </c>
      <c r="B244" s="7" t="s">
        <v>386</v>
      </c>
      <c r="C244" s="17">
        <f t="shared" si="4"/>
        <v>6600000</v>
      </c>
      <c r="D244" s="17">
        <f t="shared" si="4"/>
        <v>6600000</v>
      </c>
      <c r="E244" s="35">
        <f t="shared" si="3"/>
        <v>100</v>
      </c>
    </row>
    <row r="245" spans="1:5" ht="54" customHeight="1" x14ac:dyDescent="0.3">
      <c r="A245" s="6" t="s">
        <v>387</v>
      </c>
      <c r="B245" s="7" t="s">
        <v>388</v>
      </c>
      <c r="C245" s="17">
        <f t="shared" si="4"/>
        <v>6600000</v>
      </c>
      <c r="D245" s="17">
        <f t="shared" si="4"/>
        <v>6600000</v>
      </c>
      <c r="E245" s="35">
        <f t="shared" si="3"/>
        <v>100</v>
      </c>
    </row>
    <row r="246" spans="1:5" ht="54" customHeight="1" x14ac:dyDescent="0.3">
      <c r="A246" s="4" t="s">
        <v>389</v>
      </c>
      <c r="B246" s="5" t="s">
        <v>386</v>
      </c>
      <c r="C246" s="16">
        <v>6600000</v>
      </c>
      <c r="D246" s="30">
        <v>6600000</v>
      </c>
      <c r="E246" s="36">
        <f t="shared" si="3"/>
        <v>100</v>
      </c>
    </row>
    <row r="247" spans="1:5" ht="85.5" customHeight="1" x14ac:dyDescent="0.3">
      <c r="A247" s="2" t="s">
        <v>448</v>
      </c>
      <c r="B247" s="3" t="s">
        <v>449</v>
      </c>
      <c r="C247" s="15">
        <f>C248</f>
        <v>0</v>
      </c>
      <c r="D247" s="15">
        <f>D248</f>
        <v>1017211.52</v>
      </c>
      <c r="E247" s="37">
        <v>0</v>
      </c>
    </row>
    <row r="248" spans="1:5" ht="54" customHeight="1" x14ac:dyDescent="0.3">
      <c r="A248" s="6" t="s">
        <v>450</v>
      </c>
      <c r="B248" s="7" t="s">
        <v>451</v>
      </c>
      <c r="C248" s="17">
        <f>C249</f>
        <v>0</v>
      </c>
      <c r="D248" s="17">
        <f>D249</f>
        <v>1017211.52</v>
      </c>
      <c r="E248" s="35">
        <v>0</v>
      </c>
    </row>
    <row r="249" spans="1:5" ht="54" customHeight="1" x14ac:dyDescent="0.3">
      <c r="A249" s="4" t="s">
        <v>452</v>
      </c>
      <c r="B249" s="5" t="s">
        <v>451</v>
      </c>
      <c r="C249" s="16">
        <v>0</v>
      </c>
      <c r="D249" s="30">
        <v>1017211.52</v>
      </c>
      <c r="E249" s="36">
        <v>0</v>
      </c>
    </row>
    <row r="250" spans="1:5" ht="54" customHeight="1" x14ac:dyDescent="0.3">
      <c r="A250" s="2" t="s">
        <v>453</v>
      </c>
      <c r="B250" s="3" t="s">
        <v>454</v>
      </c>
      <c r="C250" s="15">
        <f>SUM(C251:C254)</f>
        <v>0</v>
      </c>
      <c r="D250" s="15">
        <f>SUM(D251:D254)</f>
        <v>-1039238.8</v>
      </c>
      <c r="E250" s="37">
        <v>0</v>
      </c>
    </row>
    <row r="251" spans="1:5" ht="131.25" customHeight="1" x14ac:dyDescent="0.3">
      <c r="A251" s="4" t="s">
        <v>455</v>
      </c>
      <c r="B251" s="13" t="s">
        <v>456</v>
      </c>
      <c r="C251" s="16">
        <v>0</v>
      </c>
      <c r="D251" s="30">
        <v>-106289.57</v>
      </c>
      <c r="E251" s="36">
        <v>0</v>
      </c>
    </row>
    <row r="252" spans="1:5" ht="83.25" customHeight="1" x14ac:dyDescent="0.3">
      <c r="A252" s="4" t="s">
        <v>458</v>
      </c>
      <c r="B252" s="5" t="s">
        <v>457</v>
      </c>
      <c r="C252" s="16">
        <v>0</v>
      </c>
      <c r="D252" s="30">
        <v>-487712.92</v>
      </c>
      <c r="E252" s="36">
        <v>0</v>
      </c>
    </row>
    <row r="253" spans="1:5" ht="54" customHeight="1" x14ac:dyDescent="0.3">
      <c r="A253" s="4" t="s">
        <v>459</v>
      </c>
      <c r="B253" s="5" t="s">
        <v>460</v>
      </c>
      <c r="C253" s="16">
        <v>0</v>
      </c>
      <c r="D253" s="30">
        <v>-434635.88</v>
      </c>
      <c r="E253" s="36">
        <v>0</v>
      </c>
    </row>
    <row r="254" spans="1:5" ht="54" customHeight="1" x14ac:dyDescent="0.3">
      <c r="A254" s="4" t="s">
        <v>461</v>
      </c>
      <c r="B254" s="5" t="s">
        <v>460</v>
      </c>
      <c r="C254" s="16">
        <v>0</v>
      </c>
      <c r="D254" s="30">
        <v>-10600.43</v>
      </c>
      <c r="E254" s="36">
        <v>0</v>
      </c>
    </row>
    <row r="255" spans="1:5" ht="15.6" x14ac:dyDescent="0.3">
      <c r="A255" s="2"/>
      <c r="B255" s="2" t="s">
        <v>60</v>
      </c>
      <c r="C255" s="15">
        <f>C10+C145</f>
        <v>1421938547.6500001</v>
      </c>
      <c r="D255" s="15">
        <f>D10+D145</f>
        <v>424843809.16999996</v>
      </c>
      <c r="E255" s="37">
        <f t="shared" si="3"/>
        <v>29.877789716871238</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oorms_1</cp:lastModifiedBy>
  <cp:lastPrinted>2025-04-03T13:05:26Z</cp:lastPrinted>
  <dcterms:created xsi:type="dcterms:W3CDTF">2018-05-24T06:09:51Z</dcterms:created>
  <dcterms:modified xsi:type="dcterms:W3CDTF">2025-06-03T06:38:45Z</dcterms:modified>
</cp:coreProperties>
</file>