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14910" windowHeight="7965"/>
  </bookViews>
  <sheets>
    <sheet name="2019 год" sheetId="3" r:id="rId1"/>
  </sheets>
  <calcPr calcId="125725"/>
</workbook>
</file>

<file path=xl/calcChain.xml><?xml version="1.0" encoding="utf-8"?>
<calcChain xmlns="http://schemas.openxmlformats.org/spreadsheetml/2006/main">
  <c r="D240" i="3"/>
  <c r="C163"/>
  <c r="D239"/>
  <c r="E117"/>
  <c r="E115"/>
  <c r="E106"/>
  <c r="E54"/>
  <c r="C53"/>
  <c r="C52" s="1"/>
  <c r="C45"/>
  <c r="C44" s="1"/>
  <c r="E47"/>
  <c r="C41"/>
  <c r="E43"/>
  <c r="D38"/>
  <c r="C38"/>
  <c r="E40"/>
  <c r="D32"/>
  <c r="C32"/>
  <c r="E37"/>
  <c r="E36"/>
  <c r="E35"/>
  <c r="E34"/>
  <c r="D13"/>
  <c r="C13"/>
  <c r="E23"/>
  <c r="E22"/>
  <c r="E20"/>
  <c r="E19"/>
  <c r="E17"/>
  <c r="E16"/>
  <c r="E15"/>
  <c r="D53"/>
  <c r="E53" s="1"/>
  <c r="D168"/>
  <c r="C168"/>
  <c r="E112"/>
  <c r="D237"/>
  <c r="D236" s="1"/>
  <c r="C237"/>
  <c r="C236" s="1"/>
  <c r="E235"/>
  <c r="D234"/>
  <c r="C234"/>
  <c r="C233" s="1"/>
  <c r="C153"/>
  <c r="E158"/>
  <c r="D137"/>
  <c r="D130"/>
  <c r="E123"/>
  <c r="E113"/>
  <c r="C67"/>
  <c r="D248"/>
  <c r="C248"/>
  <c r="D246"/>
  <c r="C246"/>
  <c r="D153"/>
  <c r="E160"/>
  <c r="D45"/>
  <c r="C84"/>
  <c r="C83" s="1"/>
  <c r="D118"/>
  <c r="C118"/>
  <c r="C102" s="1"/>
  <c r="E121"/>
  <c r="E232"/>
  <c r="E229"/>
  <c r="E228"/>
  <c r="E227"/>
  <c r="E223"/>
  <c r="E220"/>
  <c r="E217"/>
  <c r="E214"/>
  <c r="E211"/>
  <c r="E208"/>
  <c r="E205"/>
  <c r="E202"/>
  <c r="E199"/>
  <c r="E196"/>
  <c r="E193"/>
  <c r="E192"/>
  <c r="E191"/>
  <c r="E190"/>
  <c r="E189"/>
  <c r="E188"/>
  <c r="E187"/>
  <c r="E186"/>
  <c r="E185"/>
  <c r="E183"/>
  <c r="E182"/>
  <c r="E181"/>
  <c r="E180"/>
  <c r="E179"/>
  <c r="E178"/>
  <c r="E177"/>
  <c r="E176"/>
  <c r="E175"/>
  <c r="E174"/>
  <c r="E173"/>
  <c r="E172"/>
  <c r="E171"/>
  <c r="E170"/>
  <c r="E169"/>
  <c r="E184"/>
  <c r="E166"/>
  <c r="E162"/>
  <c r="E161"/>
  <c r="E157"/>
  <c r="E156"/>
  <c r="E155"/>
  <c r="E159"/>
  <c r="E154"/>
  <c r="E151"/>
  <c r="E148"/>
  <c r="E145"/>
  <c r="E141"/>
  <c r="E138"/>
  <c r="E136"/>
  <c r="E125"/>
  <c r="E124"/>
  <c r="E120"/>
  <c r="E119"/>
  <c r="E114"/>
  <c r="E111"/>
  <c r="E110"/>
  <c r="E109"/>
  <c r="E108"/>
  <c r="E105"/>
  <c r="E104"/>
  <c r="E103"/>
  <c r="E101"/>
  <c r="E98"/>
  <c r="E97"/>
  <c r="E94"/>
  <c r="E82"/>
  <c r="E78"/>
  <c r="E68"/>
  <c r="E65"/>
  <c r="E62"/>
  <c r="E60"/>
  <c r="E58"/>
  <c r="E57"/>
  <c r="E50"/>
  <c r="E46"/>
  <c r="E42"/>
  <c r="E39"/>
  <c r="E33"/>
  <c r="E30"/>
  <c r="E29"/>
  <c r="E28"/>
  <c r="E27"/>
  <c r="E24"/>
  <c r="E21"/>
  <c r="E18"/>
  <c r="E14"/>
  <c r="D72"/>
  <c r="C72"/>
  <c r="D242"/>
  <c r="D250"/>
  <c r="D213"/>
  <c r="C213"/>
  <c r="D194"/>
  <c r="D128"/>
  <c r="D127" s="1"/>
  <c r="D126" s="1"/>
  <c r="E234" l="1"/>
  <c r="D52"/>
  <c r="E52" s="1"/>
  <c r="D233"/>
  <c r="E233" s="1"/>
  <c r="C66"/>
  <c r="E213"/>
  <c r="D84"/>
  <c r="D83" s="1"/>
  <c r="D67"/>
  <c r="D41"/>
  <c r="D66" l="1"/>
  <c r="D231"/>
  <c r="D230" s="1"/>
  <c r="D226"/>
  <c r="D222"/>
  <c r="D219"/>
  <c r="D216"/>
  <c r="D212"/>
  <c r="D210"/>
  <c r="D207"/>
  <c r="D204"/>
  <c r="D201"/>
  <c r="D198"/>
  <c r="D195"/>
  <c r="D165"/>
  <c r="D150"/>
  <c r="D147"/>
  <c r="D144"/>
  <c r="D140"/>
  <c r="D139" s="1"/>
  <c r="D135"/>
  <c r="D100"/>
  <c r="D96"/>
  <c r="D93"/>
  <c r="D81"/>
  <c r="D80" s="1"/>
  <c r="D77"/>
  <c r="D64"/>
  <c r="D61"/>
  <c r="D59"/>
  <c r="D56"/>
  <c r="D49"/>
  <c r="D26"/>
  <c r="D12"/>
  <c r="C231"/>
  <c r="C230" s="1"/>
  <c r="C165"/>
  <c r="C164" s="1"/>
  <c r="D95" l="1"/>
  <c r="D92"/>
  <c r="D143"/>
  <c r="D215"/>
  <c r="D152"/>
  <c r="D149"/>
  <c r="D200"/>
  <c r="D221"/>
  <c r="D102"/>
  <c r="D164"/>
  <c r="E164" s="1"/>
  <c r="E165"/>
  <c r="D206"/>
  <c r="E230"/>
  <c r="E231"/>
  <c r="D99"/>
  <c r="D203"/>
  <c r="D225"/>
  <c r="D224" s="1"/>
  <c r="D76"/>
  <c r="D63"/>
  <c r="D146"/>
  <c r="D167"/>
  <c r="D163" s="1"/>
  <c r="D197"/>
  <c r="D209"/>
  <c r="D218"/>
  <c r="D48"/>
  <c r="D44"/>
  <c r="D25"/>
  <c r="D55"/>
  <c r="D134"/>
  <c r="C81"/>
  <c r="C80" s="1"/>
  <c r="C79" s="1"/>
  <c r="C100"/>
  <c r="C99" l="1"/>
  <c r="E99" s="1"/>
  <c r="D142"/>
  <c r="E100"/>
  <c r="D51"/>
  <c r="D75"/>
  <c r="D79"/>
  <c r="E79" s="1"/>
  <c r="E80"/>
  <c r="E81"/>
  <c r="D91"/>
  <c r="E13"/>
  <c r="D133" l="1"/>
  <c r="D132" s="1"/>
  <c r="D74"/>
  <c r="E153"/>
  <c r="C212" l="1"/>
  <c r="E212" s="1"/>
  <c r="C195"/>
  <c r="E195" s="1"/>
  <c r="C222"/>
  <c r="C219"/>
  <c r="C216"/>
  <c r="C210"/>
  <c r="C207"/>
  <c r="C204"/>
  <c r="C201"/>
  <c r="C198"/>
  <c r="C194"/>
  <c r="E194" s="1"/>
  <c r="C144"/>
  <c r="C147"/>
  <c r="C150"/>
  <c r="C135"/>
  <c r="E135" s="1"/>
  <c r="C137"/>
  <c r="E137" s="1"/>
  <c r="C140"/>
  <c r="C96"/>
  <c r="C95" s="1"/>
  <c r="C93"/>
  <c r="C77"/>
  <c r="C64"/>
  <c r="E140" l="1"/>
  <c r="C139"/>
  <c r="E139" s="1"/>
  <c r="C76"/>
  <c r="E77"/>
  <c r="C146"/>
  <c r="E146" s="1"/>
  <c r="E147"/>
  <c r="C167"/>
  <c r="E168"/>
  <c r="C203"/>
  <c r="E203" s="1"/>
  <c r="E204"/>
  <c r="C215"/>
  <c r="E215" s="1"/>
  <c r="E216"/>
  <c r="E66"/>
  <c r="E67"/>
  <c r="E102"/>
  <c r="E118"/>
  <c r="C149"/>
  <c r="E149" s="1"/>
  <c r="E150"/>
  <c r="C200"/>
  <c r="E200" s="1"/>
  <c r="E201"/>
  <c r="C63"/>
  <c r="E63" s="1"/>
  <c r="E64"/>
  <c r="E95"/>
  <c r="E96"/>
  <c r="C197"/>
  <c r="E197" s="1"/>
  <c r="E198"/>
  <c r="C209"/>
  <c r="E209" s="1"/>
  <c r="E210"/>
  <c r="C221"/>
  <c r="E221" s="1"/>
  <c r="E222"/>
  <c r="C92"/>
  <c r="E92" s="1"/>
  <c r="E93"/>
  <c r="C143"/>
  <c r="E143" s="1"/>
  <c r="E144"/>
  <c r="C206"/>
  <c r="E206" s="1"/>
  <c r="E207"/>
  <c r="C218"/>
  <c r="E218" s="1"/>
  <c r="E219"/>
  <c r="C134"/>
  <c r="E134" s="1"/>
  <c r="C61"/>
  <c r="E61" s="1"/>
  <c r="C59"/>
  <c r="E59" s="1"/>
  <c r="C56"/>
  <c r="E56" s="1"/>
  <c r="C49"/>
  <c r="E32"/>
  <c r="E38"/>
  <c r="E41"/>
  <c r="C26"/>
  <c r="C12"/>
  <c r="E12" s="1"/>
  <c r="C152"/>
  <c r="C226"/>
  <c r="E167" l="1"/>
  <c r="E163"/>
  <c r="C91"/>
  <c r="E91" s="1"/>
  <c r="C225"/>
  <c r="E226"/>
  <c r="C48"/>
  <c r="E48" s="1"/>
  <c r="E49"/>
  <c r="C75"/>
  <c r="E76"/>
  <c r="C142"/>
  <c r="E142" s="1"/>
  <c r="E152"/>
  <c r="C25"/>
  <c r="E25" s="1"/>
  <c r="E26"/>
  <c r="E44"/>
  <c r="E45"/>
  <c r="C55"/>
  <c r="C51" s="1"/>
  <c r="C31"/>
  <c r="C74" l="1"/>
  <c r="E74" s="1"/>
  <c r="E75"/>
  <c r="C224"/>
  <c r="E224" s="1"/>
  <c r="E225"/>
  <c r="E51"/>
  <c r="E55"/>
  <c r="D31"/>
  <c r="C133" l="1"/>
  <c r="C11"/>
  <c r="E31"/>
  <c r="D11"/>
  <c r="D254" s="1"/>
  <c r="C132" l="1"/>
  <c r="E132" s="1"/>
  <c r="E133"/>
  <c r="E11"/>
  <c r="C254" l="1"/>
  <c r="E254" s="1"/>
</calcChain>
</file>

<file path=xl/sharedStrings.xml><?xml version="1.0" encoding="utf-8"?>
<sst xmlns="http://schemas.openxmlformats.org/spreadsheetml/2006/main" count="500" uniqueCount="450">
  <si>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</si>
  <si>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</si>
  <si>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</si>
  <si>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</si>
  <si>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</si>
  <si>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</si>
  <si>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</si>
  <si>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Налоги на прибыль, доходы</t>
  </si>
  <si>
    <t>Налог на доходы физических лиц</t>
  </si>
  <si>
    <t>182 1 01 02010 01 1000 110</t>
  </si>
  <si>
    <t>182 1 01 02020 01 1000 110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</si>
  <si>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</si>
  <si>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</si>
  <si>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000 1 03 00000 00 0000 000</t>
  </si>
  <si>
    <t>Налоги на товары (работы, услуги), реализуемые на территории Российской Федерации</t>
  </si>
  <si>
    <t>000 1 03 02000 01 0000 110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</si>
  <si>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</si>
  <si>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</si>
  <si>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182 1 05 02000 02  0000 110</t>
  </si>
  <si>
    <t>182 1 05 02010 02 1000 110</t>
  </si>
  <si>
    <t>182 1 05 03000 01 0000 110</t>
  </si>
  <si>
    <t>182 1 05 03010 01 1000 110</t>
  </si>
  <si>
    <t>182 1 05 04000 02 0000 110</t>
  </si>
  <si>
    <t>Налог, взимаемый в связи  с  применением   патентной системы налогообложения</t>
  </si>
  <si>
    <t>182 1 05 04020 02 1000 110</t>
  </si>
  <si>
    <t>Налоги, сборы и регулярные платежи за пользование природными ресурсами</t>
  </si>
  <si>
    <t>182 1 07 01000 01 0000 110</t>
  </si>
  <si>
    <t>Налог на добычу полезных ископаемых</t>
  </si>
  <si>
    <t>182 1 07 01020 01 1000 110</t>
  </si>
  <si>
    <t>Налог на добычу общераспространенных полезных ископаемых</t>
  </si>
  <si>
    <t>000 1 08 00000 00 0000 000</t>
  </si>
  <si>
    <t>Государственная пошлина</t>
  </si>
  <si>
    <t xml:space="preserve">182 1 08 03000 01 0000 110          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</si>
  <si>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</si>
  <si>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</si>
  <si>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</si>
  <si>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</si>
  <si>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</si>
  <si>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 от продажи права на заключение договоров аренды указанных земельных участков</t>
  </si>
  <si>
    <t>868 1 11 05013 05 0000 120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</si>
  <si>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</si>
  <si>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874 1 11 05013 13 0000 120</t>
  </si>
  <si>
    <t>Доходы, получаемые в виде арендной платы за земельные участки, государственная собственность на которые не разграничена,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</si>
  <si>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</si>
  <si>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</si>
  <si>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</si>
  <si>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</si>
  <si>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</si>
  <si>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</si>
  <si>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</si>
  <si>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</si>
  <si>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</si>
  <si>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000  1 11 07010 00 0000 120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</si>
  <si>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</si>
  <si>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868 1 11 07015 05 0000 120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</si>
  <si>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</si>
  <si>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</si>
  <si>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</si>
  <si>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</si>
  <si>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048 1 12 01010 01 6000 120</t>
  </si>
  <si>
    <t>Плата за выбросы загрязняющих веществ в атмосферный воздух стационарными объектами</t>
  </si>
  <si>
    <t>048 1 12 01030 01 6000 120</t>
  </si>
  <si>
    <t>Плата за сбросы загрязняющих веществ в водные объекты</t>
  </si>
  <si>
    <t>048 1 12 01041 01 6000 120</t>
  </si>
  <si>
    <t>Плата за размещение отходов производства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</si>
  <si>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</si>
  <si>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</si>
  <si>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</si>
  <si>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</si>
  <si>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000 1 13 01990 00 0000 130</t>
  </si>
  <si>
    <t>Прочие доходы от оказания платных услуг (работ)</t>
  </si>
  <si>
    <t>000 1 13 01995 05 0000 130</t>
  </si>
  <si>
    <t>Прочие доходы от оказания платных услуг (работ) получателями средств бюджетов муниципальных районов</t>
  </si>
  <si>
    <t>855 1 13 01995 05 0000 130</t>
  </si>
  <si>
    <t>Доходы от продажи материальных и нематериальных активов</t>
  </si>
  <si>
    <t>868 1 14 02053 05 0000 410</t>
  </si>
  <si>
    <t>000 1 14 06010 00 0000 430</t>
  </si>
  <si>
    <t>868 1 14 06013 05 0000 430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</si>
  <si>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</si>
  <si>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874 1 14 06013 13 0000 430</t>
  </si>
  <si>
    <t>Доходы от продажи земельных участков, государственная собственность на которые не разграничена, и которые расположены в границах городских поселений</t>
  </si>
  <si>
    <t>000 1 16 00000 00 0000 000</t>
  </si>
  <si>
    <t>Штрафы, санкции, возмещение ущерба</t>
  </si>
  <si>
    <t>182 1 16 03010 01 6000 140</t>
  </si>
  <si>
    <t>182 1 16 03030 01 6000 140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</si>
  <si>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</si>
  <si>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182 1 16 06000 01 6000 140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</si>
  <si>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</si>
  <si>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</si>
  <si>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081 1 16 25060 01 6000 140</t>
  </si>
  <si>
    <t xml:space="preserve">Денежные взыскания (штрафы) за нарушение земельного законодательства </t>
  </si>
  <si>
    <t>321 1 16 25060 01 6000 140</t>
  </si>
  <si>
    <t>141 1 16 28000 01 6000 140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</si>
  <si>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</si>
  <si>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188 1 16 28000 01 6000 140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</si>
  <si>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</si>
  <si>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</si>
  <si>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188 1 16 43000 01 6000 140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</si>
  <si>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предусмотренных статьей 20.25 Кодекса об административных правонарушениях</t>
  </si>
  <si>
    <t>000 1 16 90050 05 0000 140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</si>
  <si>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</si>
  <si>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850 1 16 90050 05 0000 140</t>
  </si>
  <si>
    <t>141 1 16 90050 05 6000 140</t>
  </si>
  <si>
    <t>188 1 16 90050 05 6000 140</t>
  </si>
  <si>
    <t>938 1 16 90050 05 0000 140</t>
  </si>
  <si>
    <t>949 1 16 90050 05 0000 140</t>
  </si>
  <si>
    <t xml:space="preserve">000 2 00 00000 00 0000 000 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</si>
  <si>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</si>
  <si>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</si>
  <si>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</si>
  <si>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</si>
  <si>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</si>
  <si>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</si>
  <si>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</si>
  <si>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</si>
  <si>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бюджетной системы Российской федерации  (межбюджетные субсидии)</t>
  </si>
  <si>
    <t>Прочие субсидии</t>
  </si>
  <si>
    <t>Прочие субсидии бюджетам муниципальных районов</t>
  </si>
  <si>
    <t>Субсидия на реализацию мероприятий  по возмещению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</si>
  <si>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</si>
  <si>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</si>
  <si>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</si>
  <si>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</si>
  <si>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Субсидия на обеспечение трудоустройства несовершеннолетних граждан на временные рабочие места</t>
  </si>
  <si>
    <t>Субвенции бюджетам муниципальных районов на выполнение передаваемых полномочий субъектов Российской Федерации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</si>
  <si>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</si>
  <si>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</si>
  <si>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отлов и содержание безнадзорных животных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</si>
  <si>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</si>
  <si>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</si>
  <si>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</si>
  <si>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</si>
  <si>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</si>
  <si>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</si>
  <si>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</si>
  <si>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</si>
  <si>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</si>
  <si>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</si>
  <si>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</si>
  <si>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</si>
  <si>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</si>
  <si>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</si>
  <si>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</si>
  <si>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</si>
  <si>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</si>
  <si>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социальную поддержку отдельных категорий граждан в части ежемесячного пособия на ребенка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</si>
  <si>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</si>
  <si>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</si>
  <si>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</si>
  <si>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</si>
  <si>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</si>
  <si>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</si>
  <si>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</si>
  <si>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</si>
  <si>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</si>
  <si>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</si>
  <si>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</si>
  <si>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</si>
  <si>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</si>
  <si>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</si>
  <si>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 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 за счет средств федерального бюджета</t>
  </si>
  <si>
    <t>Субвенции бюджетам на оплату жилищно-коммунальных услуг отдельным категориям граждан</t>
  </si>
  <si>
    <t>Субвенции бюджетам  муниципальных районов на оплату жилищно-коммунальных услуг отдельным категориям граждан</t>
  </si>
  <si>
    <t>Субвенция на оплату жилищно-коммунальных услуг отдельным категориям граждан за счет средств федерального бюджета</t>
  </si>
  <si>
    <t>Субвенции бюджетам 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</si>
  <si>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</si>
  <si>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</si>
  <si>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</si>
  <si>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</si>
  <si>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</si>
  <si>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</si>
  <si>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</si>
  <si>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</si>
  <si>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</si>
  <si>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</si>
  <si>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</si>
  <si>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</si>
  <si>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</si>
  <si>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</si>
  <si>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</si>
  <si>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</si>
  <si>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</si>
  <si>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</si>
  <si>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</si>
  <si>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188 1 16 30030 01 6000 140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</si>
  <si>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</si>
  <si>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</si>
  <si>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</si>
  <si>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</si>
  <si>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</si>
  <si>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</si>
  <si>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</t>
  </si>
  <si>
    <t xml:space="preserve">Государственная пошлина по делам, рассматриваемым в судах общей юрисдикции, мировыми судьями </t>
  </si>
  <si>
    <t>182 101 02040 01 1000 110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</si>
  <si>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</si>
  <si>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000 1 14 06313 00 0000 430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</si>
  <si>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</si>
  <si>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322 1 16 43000 01 6000 140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</si>
  <si>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</si>
  <si>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</si>
  <si>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</si>
  <si>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</si>
  <si>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</si>
  <si>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</si>
  <si>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</si>
  <si>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и 228 Налогового кодекса Российской Федерации</t>
    </r>
  </si>
  <si>
    <r>
      <t>Единый налог на вмененный доход для отдельных видов деятельности</t>
    </r>
    <r>
      <rPr>
        <b/>
        <i/>
        <sz val="12"/>
        <rFont val="Times New Roman"/>
        <family val="1"/>
        <charset val="204"/>
      </rPr>
      <t xml:space="preserve"> (</t>
    </r>
    <r>
      <rPr>
        <i/>
        <sz val="12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</si>
  <si>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r>
      <t>Денежные взыскания (штрафы) за нарушение законодательства о налогах и сборах, предусмотренные статьями 116, 118, 119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пунктами 1 и 2 статьи 120, статьями 125, 126, 128, 129, 129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>, 132, 133, 134, 135, 135</t>
    </r>
    <r>
      <rPr>
        <i/>
        <vertAlign val="superscript"/>
        <sz val="12"/>
        <rFont val="Times New Roman"/>
        <family val="1"/>
        <charset val="204"/>
      </rPr>
      <t>1</t>
    </r>
    <r>
      <rPr>
        <i/>
        <sz val="12"/>
        <rFont val="Times New Roman"/>
        <family val="1"/>
        <charset val="204"/>
      </rPr>
      <t xml:space="preserve"> Налогового кодекса Российской Федерации</t>
    </r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</si>
  <si>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</si>
  <si>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</si>
  <si>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</si>
  <si>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</si>
  <si>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</si>
  <si>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</si>
  <si>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</si>
  <si>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</si>
  <si>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</si>
  <si>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</si>
  <si>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</si>
  <si>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</si>
  <si>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</si>
  <si>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</si>
  <si>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</si>
  <si>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</si>
  <si>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</si>
  <si>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</si>
  <si>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</si>
  <si>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</si>
  <si>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</si>
  <si>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</si>
  <si>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</si>
  <si>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</si>
  <si>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</si>
  <si>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</si>
  <si>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</si>
  <si>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</si>
  <si>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</si>
  <si>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</si>
  <si>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</si>
  <si>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</si>
  <si>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</si>
  <si>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</si>
  <si>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</si>
  <si>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</si>
  <si>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</si>
  <si>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</si>
  <si>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</si>
  <si>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</si>
  <si>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</si>
  <si>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</si>
  <si>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</si>
  <si>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</si>
  <si>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</si>
  <si>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</si>
  <si>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</si>
  <si>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</si>
  <si>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</si>
  <si>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</si>
  <si>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</si>
  <si>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</si>
  <si>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</si>
  <si>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</si>
  <si>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</si>
  <si>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</si>
  <si>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</si>
  <si>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</si>
  <si>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</si>
  <si>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</si>
  <si>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</si>
  <si>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</si>
  <si>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</si>
  <si>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</si>
  <si>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</si>
  <si>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</si>
  <si>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</si>
  <si>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</si>
  <si>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</si>
  <si>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</si>
  <si>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</si>
  <si>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</si>
  <si>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</si>
  <si>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</si>
  <si>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</si>
  <si>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</si>
  <si>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</si>
  <si>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Дотации бюджетам бюджетной системы Российской Федерации</t>
  </si>
  <si>
    <t>858 2 02 30024 05 3004 150</t>
  </si>
  <si>
    <t>868 1 14 06313 05 0000 430</t>
  </si>
  <si>
    <t>000 1 14 06313 05 0000 430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</si>
  <si>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</si>
  <si>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100 1 03 02231 01 0000 110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</si>
  <si>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</si>
  <si>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100 1 03 02241 01 0000 110</t>
  </si>
  <si>
    <t>100 1 03 02251 01 0000 110</t>
  </si>
  <si>
    <t>100 1 03 02261 01 0000 110</t>
  </si>
  <si>
    <t xml:space="preserve">Субвенции бюджетам муниципальных районов на осуществление ежемесячной выплаты в связи с рождением (усыновлением) первого ребенка
</t>
  </si>
  <si>
    <t>Субвенции бюджетам на осуществление ежемесячной выплаты в связи с рождением (усыновлением) первого ребенка</t>
  </si>
  <si>
    <t>Межбюджетные трансферты, передаваемые бюджетам на приобретение автотранспорта</t>
  </si>
  <si>
    <t>869 2 02 45293 05 0000 150</t>
  </si>
  <si>
    <t>000 2 02 45293 05 0000 150</t>
  </si>
  <si>
    <t>000 2 02 45293 00 0000 150</t>
  </si>
  <si>
    <t xml:space="preserve">к решению Собрания представителей </t>
  </si>
  <si>
    <t xml:space="preserve"> Гаврилов-Ямского муниципального района   </t>
  </si>
  <si>
    <t>000 2 02 20077 00 0000 150</t>
  </si>
  <si>
    <t>000 2 02 20077 05 0000 150</t>
  </si>
  <si>
    <t>858 2 02 20077 05 0000 150</t>
  </si>
  <si>
    <t>850 2 02 29999 05 2032 150</t>
  </si>
  <si>
    <t>850 2 02 29999 05 2004 150</t>
  </si>
  <si>
    <t xml:space="preserve">Приложение  1 </t>
  </si>
  <si>
    <t>Уточненный план 2019 год</t>
  </si>
  <si>
    <t>Исполнение %</t>
  </si>
  <si>
    <r>
      <rPr>
        <sz val="14"/>
        <rFont val="Times New Roman"/>
        <family val="1"/>
        <charset val="204"/>
      </rPr>
      <t xml:space="preserve">Исполнение </t>
    </r>
    <r>
      <rPr>
        <b/>
        <sz val="14"/>
        <rFont val="Times New Roman"/>
        <family val="1"/>
        <charset val="204"/>
      </rPr>
      <t>д</t>
    </r>
    <r>
      <rPr>
        <sz val="14"/>
        <rFont val="Times New Roman"/>
        <family val="1"/>
        <charset val="204"/>
      </rPr>
      <t xml:space="preserve">оходов бюджета  по кодам классификации доходов бюджетов </t>
    </r>
    <r>
      <rPr>
        <b/>
        <sz val="14"/>
        <rFont val="Times New Roman"/>
        <family val="1"/>
        <charset val="204"/>
      </rPr>
      <t xml:space="preserve">
</t>
    </r>
  </si>
  <si>
    <t>182 1 01 02010 01 2100 110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</si>
  <si>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</si>
  <si>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</si>
  <si>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</si>
  <si>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182 1 01 02010 01 4000 110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</si>
  <si>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</si>
  <si>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182 1 01 02020 01 2100 110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</si>
  <si>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</si>
  <si>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182 1 01 02020 01 3000 110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</si>
  <si>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</si>
  <si>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182 1 01 02030 01 2100 110</t>
  </si>
  <si>
    <t>182 1 01 02030 01 1000 110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</si>
  <si>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</si>
  <si>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182 1 05 02010 02 2100 110</t>
  </si>
  <si>
    <t>Единый налог на вмененный доход для отдельных видов деятельности (пени по соответствующему платежу)</t>
  </si>
  <si>
    <t>182 1 05 02010 02 3000 110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</si>
  <si>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</si>
  <si>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182 1 05 02010 02 4000 110</t>
  </si>
  <si>
    <t>Единый налог на вмененный доход для отдельных видов деятельности (прочие поступления)</t>
  </si>
  <si>
    <t>182 1 05 02020 02 2100 110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</si>
  <si>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</si>
  <si>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182 1 05 03010 01 2100 110</t>
  </si>
  <si>
    <t>Единый сельскохозяйственный налог (пени по соответствующему платежу)</t>
  </si>
  <si>
    <r>
      <t xml:space="preserve">Налог, взимаемый в связи  с  применением  патентной    системы    налогообложения, зачисляемый  в   бюджеты   муниципальных районов </t>
    </r>
    <r>
      <rPr>
        <b/>
        <i/>
        <sz val="12"/>
        <rFont val="Times New Roman"/>
        <family val="1"/>
        <charset val="204"/>
      </rPr>
      <t>(</t>
    </r>
    <r>
      <rPr>
        <i/>
        <sz val="12"/>
        <rFont val="Times New Roman"/>
        <family val="1"/>
        <charset val="204"/>
      </rPr>
      <t>сумма платежа (перерасчеты, недоимка и задолженность по соответствующему платежу, в том числе по отмененному)</t>
    </r>
  </si>
  <si>
    <t>182 1 05 04020 02 2100 110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</si>
  <si>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</si>
  <si>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048 1 12 01042 01 6000 120</t>
  </si>
  <si>
    <t>Плата за размещение твердых коммунальных отходов</t>
  </si>
  <si>
    <t>Прочие доходы от компенсации затрат государства</t>
  </si>
  <si>
    <t>000 113 02990 00 0000 130</t>
  </si>
  <si>
    <t>Прочие доходы от компенсации затрат бюджетов муниципальных районов</t>
  </si>
  <si>
    <t>000 113 02995 05 0000 130</t>
  </si>
  <si>
    <t>850 113 02995 05 0000 130</t>
  </si>
  <si>
    <t>852 113 02995 05 0000 130</t>
  </si>
  <si>
    <t>855 113 02995 05 0000 130</t>
  </si>
  <si>
    <t>868 113 02995 05 0000 130</t>
  </si>
  <si>
    <t>869 113 02995 05 0000 130</t>
  </si>
  <si>
    <t>876 113 02995 05 0000 130</t>
  </si>
  <si>
    <t>858 1 16 33050 05 0000140</t>
  </si>
  <si>
    <t>949 1 16 43000 01 0000 140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</si>
  <si>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</si>
  <si>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000 1 17 00000 00 0000 000</t>
  </si>
  <si>
    <t>ПРОЧИЕ НЕНАЛОГОВЫЕ ДОХОДЫ</t>
  </si>
  <si>
    <t>000 1 17 01000 00 0000 00</t>
  </si>
  <si>
    <t>Невыясненные поступления</t>
  </si>
  <si>
    <t>000 1 17 01050 05 0000 180</t>
  </si>
  <si>
    <t>Невыясненные поступления, зачисляемые в бюджеты муниципальных районов</t>
  </si>
  <si>
    <t>868 1 17 01050 05 0000 180</t>
  </si>
  <si>
    <t>БЕЗВОЗМЕЗДНЫЕ ПОСТУПЛЕНИЯ</t>
  </si>
  <si>
    <t>НАЛОГОВЫЕ И НЕНАЛОГОВЫЕ ДОХОДЫ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</si>
  <si>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</si>
  <si>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</si>
  <si>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</si>
  <si>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</si>
  <si>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000 2 19 35250 05 0000 150</t>
  </si>
  <si>
    <t>Возврат остатков субвенций на оплату жилищно-коммунальных услуг отдельным категориям граждан из бюджетов муниципальных районов</t>
  </si>
  <si>
    <t>869 2 19 35250 05 0000 150</t>
  </si>
  <si>
    <t>000 2 19 35260 05 0000 150</t>
  </si>
  <si>
    <t>Возврат остатков субвенций на выплату единовременного пособия при всех формах устройства детей, лишенных родительского попечения, в семью из бюджетов муниципальных районов</t>
  </si>
  <si>
    <t>855 2 19 35260 05 0000 150</t>
  </si>
  <si>
    <t>000 2 19 60010 05 0000 150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</si>
  <si>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</si>
  <si>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850 2 19 60010 05 0000 150</t>
  </si>
  <si>
    <t>869 2 19 60010 05 0000 150</t>
  </si>
  <si>
    <t>182 1 12 02030 01 1000 120</t>
  </si>
  <si>
    <t>Регулярные платежи за пользование недрами при пользовании недрами на территории Российской Федерации (сумма платежа (перерасчеты, недоимка и задолженность по соответствующему платежу, в том числе по отмененному)</t>
  </si>
  <si>
    <t>000 1 12 02030 01 1000 120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</si>
  <si>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</si>
  <si>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</si>
  <si>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</si>
  <si>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</si>
  <si>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
</t>
  </si>
  <si>
    <t>182 101 02030 01 3000 110</t>
  </si>
  <si>
    <t>182 1 07 01020 01 3000 110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</si>
  <si>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</si>
  <si>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000 111 01050 05 0000 120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</si>
  <si>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</si>
  <si>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</si>
  <si>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869 1 16 90050 05 0000 140</t>
  </si>
  <si>
    <t>000 2 02 25097 00 0000 150</t>
  </si>
  <si>
    <t>000 2 02 25097 05 0000 150</t>
  </si>
  <si>
    <t>855 2 02 25097 05 0000 150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</si>
  <si>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</si>
  <si>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876 2 02 29999 05 2009 150</t>
  </si>
  <si>
    <t>Субсидия на осуществление деятельности в сфере молодежной политики социальными учреждениями молодежи</t>
  </si>
  <si>
    <t>876 2 02 29999 05 2010 150</t>
  </si>
  <si>
    <t>Cубсидия на реализацию мероприятий по патриотическому воспитанию граждан</t>
  </si>
  <si>
    <t>869 2 19 35380 05 0000 150</t>
  </si>
  <si>
    <t>Возврат остатков субвенций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N 81-ФЗ "О государственных пособиях гражданам, имеющим детей" из бюджетов муниципальных районов</t>
  </si>
  <si>
    <t>000 2 19 35380 05 0000 150</t>
  </si>
  <si>
    <t>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муниципальных районов</t>
  </si>
  <si>
    <t>000 2 19 35462 05 0000 150</t>
  </si>
  <si>
    <t>869 2 19 35462 05 0000 150</t>
  </si>
  <si>
    <t>858 2 02 20041 05 0000 150</t>
  </si>
  <si>
    <t>000 2 02 20041 05 0000 150</t>
  </si>
  <si>
    <t>000 2 02 20041 00 0000 150</t>
  </si>
  <si>
    <t>141 1 16 08010 01 6000 140</t>
  </si>
  <si>
    <t>850 1 17 05050 05 0000 180</t>
  </si>
  <si>
    <t>Прочие неналоговые доходы бюджетов муниципальных районов</t>
  </si>
  <si>
    <t>Прочие неналоговые доходы</t>
  </si>
  <si>
    <t>000 1 17 05000 05 0000 180</t>
  </si>
  <si>
    <t>868 2 02 29999 05 2045 150</t>
  </si>
  <si>
    <t>Субсидия на реализацию мероприятий по описанию границ территориальных зон, установленных правилами землепользования и застройки поселений Ярославской области</t>
  </si>
  <si>
    <t>858 2 02 49999 05 4007 150</t>
  </si>
  <si>
    <t>Межбюджетныйтрансферт на оказание государственной поддержки отдельным категориям гражддан для проведения ремонта жилых помещений и (или) работ, направленных на повышение уровня обеспеченности их коммунальными услугами</t>
  </si>
  <si>
    <t>Прочие межбюджетные трансферты, передаваемые бюджетам муниципальных районов</t>
  </si>
  <si>
    <t>000 2 02 49999 05 0000 150</t>
  </si>
  <si>
    <t>000 2 02 49999 00 0000 150</t>
  </si>
  <si>
    <t>Прочие межбюджетные трансферты, передаваемые бюджетам</t>
  </si>
  <si>
    <t>000 2 18 60010 05 0000 150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</si>
  <si>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</si>
  <si>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876 2 18 60010 05 0000 150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</si>
  <si>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</si>
  <si>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876 2 19 60010 05 0000 150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</si>
  <si>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</si>
  <si>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</si>
  <si>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</si>
  <si>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</si>
  <si>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добычу общераспространенных полезных ископаемых (суммы денежных взысканий (штрафов) по соответствующему платежу согласно законодательству Российской Федерации)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</si>
  <si>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</si>
  <si>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</si>
  <si>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</si>
  <si>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</si>
  <si>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</si>
  <si>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868 111 01050 05 0000 120</t>
  </si>
  <si>
    <t>000 2 02 19999 05 000 150</t>
  </si>
  <si>
    <t>000 2 02 19999 00 0000 150</t>
  </si>
  <si>
    <t>852 2 02 19999 05 1004 150</t>
  </si>
  <si>
    <t>876 2 02 29999 05 2040 150</t>
  </si>
  <si>
    <t>Исполнено за 2019 год</t>
  </si>
  <si>
    <t xml:space="preserve"> Гаврилов-Ямского муниципального района за 2019 год</t>
  </si>
  <si>
    <t xml:space="preserve">от         №           </t>
  </si>
  <si>
    <t>188 1 16 08010 01 6000 140</t>
  </si>
  <si>
    <t>936 1 16 43000 01 0000 140</t>
  </si>
  <si>
    <t>868 1 16 90050 05 0000 140</t>
  </si>
  <si>
    <t>869 2 19 35270 05 0000 150</t>
  </si>
  <si>
    <t xml:space="preserve">Возврат остатков субвенций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N 81-ФЗ "О государственных пособиях гражданам, имеющим детей" из бюджетов муниципальных районов
</t>
  </si>
  <si>
    <t>000 2 19 35270 05 0000 150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</si>
</sst>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vertAlign val="superscript"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254"/>
  <sheetViews>
    <sheetView tabSelected="1" topLeftCell="A19" zoomScaleNormal="100" workbookViewId="0">
      <selection activeCell="E20" sqref="E20"/>
    </sheetView>
  </sheetViews>
  <sheetFormatPr defaultRowHeight="15"/>
  <cols>
    <col min="1" max="1" width="28" style="2" customWidth="1"/>
    <col min="2" max="2" width="52" style="2" customWidth="1"/>
    <col min="3" max="3" width="13.85546875" style="2" customWidth="1"/>
    <col min="4" max="4" width="15" style="2" customWidth="1"/>
    <col min="5" max="5" width="12.5703125" style="2" customWidth="1"/>
    <col min="6" max="16384" width="9.140625" style="2"/>
  </cols>
  <sheetData>
    <row r="1" spans="1:8">
      <c r="A1" s="23" t="s">
        <v>308</v>
      </c>
      <c r="B1" s="23"/>
      <c r="C1" s="23"/>
      <c r="D1" s="23"/>
      <c r="E1" s="23"/>
      <c r="G1" s="15"/>
      <c r="H1" s="15"/>
    </row>
    <row r="2" spans="1:8">
      <c r="A2" s="23" t="s">
        <v>301</v>
      </c>
      <c r="B2" s="23"/>
      <c r="C2" s="23"/>
      <c r="D2" s="23"/>
      <c r="E2" s="23"/>
      <c r="G2" s="15"/>
      <c r="H2" s="15"/>
    </row>
    <row r="3" spans="1:8">
      <c r="A3" s="23" t="s">
        <v>302</v>
      </c>
      <c r="B3" s="23"/>
      <c r="C3" s="23"/>
      <c r="D3" s="23"/>
      <c r="E3" s="23"/>
      <c r="G3" s="14"/>
    </row>
    <row r="4" spans="1:8">
      <c r="A4" s="23" t="s">
        <v>443</v>
      </c>
      <c r="B4" s="23"/>
      <c r="C4" s="23"/>
      <c r="D4" s="23"/>
      <c r="E4" s="23"/>
    </row>
    <row r="5" spans="1:8">
      <c r="B5" s="15"/>
      <c r="C5" s="15"/>
    </row>
    <row r="6" spans="1:8" ht="18.75">
      <c r="A6" s="20" t="s">
        <v>311</v>
      </c>
      <c r="B6" s="20"/>
      <c r="C6" s="20"/>
    </row>
    <row r="7" spans="1:8" ht="18.75">
      <c r="A7" s="22" t="s">
        <v>442</v>
      </c>
      <c r="B7" s="22"/>
      <c r="C7" s="22"/>
    </row>
    <row r="9" spans="1:8" ht="47.25">
      <c r="A9" s="21" t="s">
        <v>3</v>
      </c>
      <c r="B9" s="21" t="s">
        <v>4</v>
      </c>
      <c r="C9" s="17" t="s">
        <v>309</v>
      </c>
      <c r="D9" s="19" t="s">
        <v>441</v>
      </c>
      <c r="E9" s="17" t="s">
        <v>310</v>
      </c>
    </row>
    <row r="10" spans="1:8" ht="15.75">
      <c r="A10" s="21"/>
      <c r="B10" s="21"/>
      <c r="C10" s="16" t="s">
        <v>5</v>
      </c>
      <c r="D10" s="17" t="s">
        <v>5</v>
      </c>
      <c r="E10" s="17"/>
    </row>
    <row r="11" spans="1:8" ht="15.75">
      <c r="A11" s="3" t="s">
        <v>6</v>
      </c>
      <c r="B11" s="4" t="s">
        <v>361</v>
      </c>
      <c r="C11" s="5">
        <f>C12+C25+C31+C44+C48+C51+C66+C74+C91+C102</f>
        <v>109920795</v>
      </c>
      <c r="D11" s="5">
        <f>D12+D25+D31+D44+D48+D51+D66+D74+D91+D102+D126</f>
        <v>114620770</v>
      </c>
      <c r="E11" s="5">
        <f>D11/C11%</f>
        <v>104.27578330378707</v>
      </c>
    </row>
    <row r="12" spans="1:8" ht="15.75">
      <c r="A12" s="3" t="s">
        <v>185</v>
      </c>
      <c r="B12" s="4" t="s">
        <v>7</v>
      </c>
      <c r="C12" s="5">
        <f>C13</f>
        <v>78422983</v>
      </c>
      <c r="D12" s="5">
        <f>D13</f>
        <v>77973335</v>
      </c>
      <c r="E12" s="5">
        <f t="shared" ref="E12:E79" si="0">D12/C12%</f>
        <v>99.426637469273516</v>
      </c>
    </row>
    <row r="13" spans="1:8" ht="15.75">
      <c r="A13" s="3" t="s">
        <v>186</v>
      </c>
      <c r="B13" s="4" t="s">
        <v>8</v>
      </c>
      <c r="C13" s="5">
        <f>SUM(C14:C24)</f>
        <v>78422983</v>
      </c>
      <c r="D13" s="5">
        <f>SUM(D14:D24)</f>
        <v>77973335</v>
      </c>
      <c r="E13" s="5">
        <f t="shared" si="0"/>
        <v>99.426637469273516</v>
      </c>
    </row>
    <row r="14" spans="1:8" ht="97.5">
      <c r="A14" s="6" t="s">
        <v>9</v>
      </c>
      <c r="B14" s="7" t="s">
        <v>205</v>
      </c>
      <c r="C14" s="1">
        <v>77462000</v>
      </c>
      <c r="D14" s="1">
        <v>77007458</v>
      </c>
      <c r="E14" s="5">
        <f t="shared" si="0"/>
        <v>99.413206475433114</v>
      </c>
    </row>
    <row r="15" spans="1:8" ht="110.25">
      <c r="A15" s="6" t="s">
        <v>312</v>
      </c>
      <c r="B15" s="8" t="s">
        <v>313</v>
      </c>
      <c r="C15" s="1">
        <v>44000</v>
      </c>
      <c r="D15" s="1">
        <v>45315</v>
      </c>
      <c r="E15" s="5">
        <f t="shared" si="0"/>
        <v>102.98863636363636</v>
      </c>
    </row>
    <row r="16" spans="1:8" ht="141.75">
      <c r="A16" s="6" t="s">
        <v>314</v>
      </c>
      <c r="B16" s="8" t="s">
        <v>315</v>
      </c>
      <c r="C16" s="1">
        <v>42000</v>
      </c>
      <c r="D16" s="1">
        <v>42581</v>
      </c>
      <c r="E16" s="5">
        <f t="shared" si="0"/>
        <v>101.38333333333334</v>
      </c>
    </row>
    <row r="17" spans="1:5" ht="110.25">
      <c r="A17" s="6" t="s">
        <v>316</v>
      </c>
      <c r="B17" s="8" t="s">
        <v>317</v>
      </c>
      <c r="C17" s="1">
        <v>-912</v>
      </c>
      <c r="D17" s="1">
        <v>-912</v>
      </c>
      <c r="E17" s="5">
        <f t="shared" si="0"/>
        <v>100.00000000000001</v>
      </c>
    </row>
    <row r="18" spans="1:5" ht="141.75">
      <c r="A18" s="6" t="s">
        <v>10</v>
      </c>
      <c r="B18" s="7" t="s">
        <v>11</v>
      </c>
      <c r="C18" s="1">
        <v>61984</v>
      </c>
      <c r="D18" s="1">
        <v>62018</v>
      </c>
      <c r="E18" s="5">
        <f t="shared" si="0"/>
        <v>100.05485286525554</v>
      </c>
    </row>
    <row r="19" spans="1:5" ht="157.5">
      <c r="A19" s="6" t="s">
        <v>318</v>
      </c>
      <c r="B19" s="8" t="s">
        <v>319</v>
      </c>
      <c r="C19" s="1">
        <v>130</v>
      </c>
      <c r="D19" s="1">
        <v>130</v>
      </c>
      <c r="E19" s="5">
        <f t="shared" si="0"/>
        <v>100</v>
      </c>
    </row>
    <row r="20" spans="1:5" ht="189">
      <c r="A20" s="6" t="s">
        <v>320</v>
      </c>
      <c r="B20" s="8" t="s">
        <v>321</v>
      </c>
      <c r="C20" s="1">
        <v>6551</v>
      </c>
      <c r="D20" s="1">
        <v>6552</v>
      </c>
      <c r="E20" s="5">
        <f t="shared" si="0"/>
        <v>100.01526484506182</v>
      </c>
    </row>
    <row r="21" spans="1:5" ht="63">
      <c r="A21" s="6" t="s">
        <v>323</v>
      </c>
      <c r="B21" s="7" t="s">
        <v>12</v>
      </c>
      <c r="C21" s="1">
        <v>671000</v>
      </c>
      <c r="D21" s="1">
        <v>671474</v>
      </c>
      <c r="E21" s="5">
        <f t="shared" si="0"/>
        <v>100.07064083457526</v>
      </c>
    </row>
    <row r="22" spans="1:5" ht="78.75">
      <c r="A22" s="6" t="s">
        <v>322</v>
      </c>
      <c r="B22" s="7" t="s">
        <v>324</v>
      </c>
      <c r="C22" s="1">
        <v>33230</v>
      </c>
      <c r="D22" s="1">
        <v>34515</v>
      </c>
      <c r="E22" s="5">
        <f t="shared" si="0"/>
        <v>103.86698766175142</v>
      </c>
    </row>
    <row r="23" spans="1:5" ht="110.25">
      <c r="A23" s="6" t="s">
        <v>384</v>
      </c>
      <c r="B23" s="7" t="s">
        <v>426</v>
      </c>
      <c r="C23" s="1">
        <v>28000</v>
      </c>
      <c r="D23" s="1">
        <v>28648</v>
      </c>
      <c r="E23" s="5">
        <f t="shared" si="0"/>
        <v>102.31428571428572</v>
      </c>
    </row>
    <row r="24" spans="1:5" ht="157.5">
      <c r="A24" s="6" t="s">
        <v>193</v>
      </c>
      <c r="B24" s="8" t="s">
        <v>194</v>
      </c>
      <c r="C24" s="1">
        <v>75000</v>
      </c>
      <c r="D24" s="1">
        <v>75556</v>
      </c>
      <c r="E24" s="5">
        <f t="shared" si="0"/>
        <v>100.74133333333333</v>
      </c>
    </row>
    <row r="25" spans="1:5" ht="47.25">
      <c r="A25" s="3" t="s">
        <v>13</v>
      </c>
      <c r="B25" s="4" t="s">
        <v>14</v>
      </c>
      <c r="C25" s="5">
        <f>C26</f>
        <v>6789012</v>
      </c>
      <c r="D25" s="5">
        <f>D26</f>
        <v>6765886</v>
      </c>
      <c r="E25" s="5">
        <f t="shared" si="0"/>
        <v>99.659361332694658</v>
      </c>
    </row>
    <row r="26" spans="1:5" ht="47.25">
      <c r="A26" s="9" t="s">
        <v>15</v>
      </c>
      <c r="B26" s="10" t="s">
        <v>16</v>
      </c>
      <c r="C26" s="11">
        <f>C27+C28+C29+C30</f>
        <v>6789012</v>
      </c>
      <c r="D26" s="11">
        <f>D27+D28+D29+D30</f>
        <v>6765886</v>
      </c>
      <c r="E26" s="5">
        <f t="shared" si="0"/>
        <v>99.659361332694658</v>
      </c>
    </row>
    <row r="27" spans="1:5" ht="173.25">
      <c r="A27" s="9" t="s">
        <v>290</v>
      </c>
      <c r="B27" s="10" t="s">
        <v>291</v>
      </c>
      <c r="C27" s="11">
        <v>3109583</v>
      </c>
      <c r="D27" s="11">
        <v>3079717</v>
      </c>
      <c r="E27" s="5">
        <f t="shared" si="0"/>
        <v>99.039549675953324</v>
      </c>
    </row>
    <row r="28" spans="1:5" ht="173.25">
      <c r="A28" s="9" t="s">
        <v>292</v>
      </c>
      <c r="B28" s="10" t="s">
        <v>427</v>
      </c>
      <c r="C28" s="11">
        <v>21130</v>
      </c>
      <c r="D28" s="11">
        <v>22637</v>
      </c>
      <c r="E28" s="5">
        <f t="shared" si="0"/>
        <v>107.13203975390439</v>
      </c>
    </row>
    <row r="29" spans="1:5" ht="157.5">
      <c r="A29" s="9" t="s">
        <v>293</v>
      </c>
      <c r="B29" s="10" t="s">
        <v>428</v>
      </c>
      <c r="C29" s="11">
        <v>4100580</v>
      </c>
      <c r="D29" s="11">
        <v>4114513</v>
      </c>
      <c r="E29" s="5">
        <f t="shared" si="0"/>
        <v>100.33978120168366</v>
      </c>
    </row>
    <row r="30" spans="1:5" ht="157.5">
      <c r="A30" s="9" t="s">
        <v>294</v>
      </c>
      <c r="B30" s="10" t="s">
        <v>429</v>
      </c>
      <c r="C30" s="11">
        <v>-442281</v>
      </c>
      <c r="D30" s="11">
        <v>-450981</v>
      </c>
      <c r="E30" s="5">
        <f t="shared" si="0"/>
        <v>101.96707523045303</v>
      </c>
    </row>
    <row r="31" spans="1:5" ht="31.5">
      <c r="A31" s="3" t="s">
        <v>181</v>
      </c>
      <c r="B31" s="4" t="s">
        <v>17</v>
      </c>
      <c r="C31" s="5">
        <f>C32+C38+C41</f>
        <v>6475016</v>
      </c>
      <c r="D31" s="5">
        <f>D32+D38+D41</f>
        <v>7270951</v>
      </c>
      <c r="E31" s="5">
        <f t="shared" si="0"/>
        <v>112.29240205738488</v>
      </c>
    </row>
    <row r="32" spans="1:5" ht="31.5">
      <c r="A32" s="9" t="s">
        <v>18</v>
      </c>
      <c r="B32" s="10" t="s">
        <v>2</v>
      </c>
      <c r="C32" s="11">
        <f>SUM(C33:C37)</f>
        <v>5867016</v>
      </c>
      <c r="D32" s="11">
        <f>SUM(D33:D37)</f>
        <v>6658637</v>
      </c>
      <c r="E32" s="5">
        <f t="shared" si="0"/>
        <v>113.49273634160875</v>
      </c>
    </row>
    <row r="33" spans="1:5" ht="78.75">
      <c r="A33" s="6" t="s">
        <v>19</v>
      </c>
      <c r="B33" s="7" t="s">
        <v>206</v>
      </c>
      <c r="C33" s="1">
        <v>5769576</v>
      </c>
      <c r="D33" s="1">
        <v>6538714</v>
      </c>
      <c r="E33" s="5">
        <f t="shared" si="0"/>
        <v>113.33092761062511</v>
      </c>
    </row>
    <row r="34" spans="1:5" ht="47.25">
      <c r="A34" s="6" t="s">
        <v>325</v>
      </c>
      <c r="B34" s="7" t="s">
        <v>326</v>
      </c>
      <c r="C34" s="1">
        <v>60000</v>
      </c>
      <c r="D34" s="1">
        <v>77186</v>
      </c>
      <c r="E34" s="5">
        <f t="shared" si="0"/>
        <v>128.64333333333335</v>
      </c>
    </row>
    <row r="35" spans="1:5" ht="78.75">
      <c r="A35" s="6" t="s">
        <v>327</v>
      </c>
      <c r="B35" s="7" t="s">
        <v>328</v>
      </c>
      <c r="C35" s="1">
        <v>40000</v>
      </c>
      <c r="D35" s="1">
        <v>45393</v>
      </c>
      <c r="E35" s="5">
        <f t="shared" si="0"/>
        <v>113.4825</v>
      </c>
    </row>
    <row r="36" spans="1:5" ht="31.5">
      <c r="A36" s="6" t="s">
        <v>329</v>
      </c>
      <c r="B36" s="7" t="s">
        <v>330</v>
      </c>
      <c r="C36" s="1">
        <v>-2600</v>
      </c>
      <c r="D36" s="1">
        <v>-2698</v>
      </c>
      <c r="E36" s="5">
        <f t="shared" si="0"/>
        <v>103.76923076923077</v>
      </c>
    </row>
    <row r="37" spans="1:5" ht="63">
      <c r="A37" s="6" t="s">
        <v>331</v>
      </c>
      <c r="B37" s="7" t="s">
        <v>332</v>
      </c>
      <c r="C37" s="1">
        <v>40</v>
      </c>
      <c r="D37" s="1">
        <v>42</v>
      </c>
      <c r="E37" s="5">
        <f t="shared" si="0"/>
        <v>105</v>
      </c>
    </row>
    <row r="38" spans="1:5" ht="15.75">
      <c r="A38" s="9" t="s">
        <v>20</v>
      </c>
      <c r="B38" s="10" t="s">
        <v>1</v>
      </c>
      <c r="C38" s="11">
        <f>C39+C40</f>
        <v>68000</v>
      </c>
      <c r="D38" s="11">
        <f>D39+D40</f>
        <v>68087</v>
      </c>
      <c r="E38" s="5">
        <f t="shared" si="0"/>
        <v>100.12794117647059</v>
      </c>
    </row>
    <row r="39" spans="1:5" ht="63">
      <c r="A39" s="6" t="s">
        <v>21</v>
      </c>
      <c r="B39" s="7" t="s">
        <v>0</v>
      </c>
      <c r="C39" s="1">
        <v>67984</v>
      </c>
      <c r="D39" s="1">
        <v>68071</v>
      </c>
      <c r="E39" s="5">
        <f t="shared" si="0"/>
        <v>100.12797128736173</v>
      </c>
    </row>
    <row r="40" spans="1:5" ht="31.5">
      <c r="A40" s="6" t="s">
        <v>333</v>
      </c>
      <c r="B40" s="7" t="s">
        <v>334</v>
      </c>
      <c r="C40" s="1">
        <v>16</v>
      </c>
      <c r="D40" s="1">
        <v>16</v>
      </c>
      <c r="E40" s="5">
        <f t="shared" si="0"/>
        <v>100</v>
      </c>
    </row>
    <row r="41" spans="1:5" ht="31.5">
      <c r="A41" s="9" t="s">
        <v>22</v>
      </c>
      <c r="B41" s="10" t="s">
        <v>23</v>
      </c>
      <c r="C41" s="11">
        <f>C42+C43</f>
        <v>540000</v>
      </c>
      <c r="D41" s="11">
        <f>SUM(D42:D43)</f>
        <v>544227</v>
      </c>
      <c r="E41" s="5">
        <f t="shared" si="0"/>
        <v>100.78277777777778</v>
      </c>
    </row>
    <row r="42" spans="1:5" ht="110.25">
      <c r="A42" s="6" t="s">
        <v>24</v>
      </c>
      <c r="B42" s="7" t="s">
        <v>335</v>
      </c>
      <c r="C42" s="1">
        <v>537500</v>
      </c>
      <c r="D42" s="1">
        <v>541592</v>
      </c>
      <c r="E42" s="5">
        <f t="shared" si="0"/>
        <v>100.7613023255814</v>
      </c>
    </row>
    <row r="43" spans="1:5" ht="63">
      <c r="A43" s="6" t="s">
        <v>336</v>
      </c>
      <c r="B43" s="7" t="s">
        <v>337</v>
      </c>
      <c r="C43" s="1">
        <v>2500</v>
      </c>
      <c r="D43" s="1">
        <v>2635</v>
      </c>
      <c r="E43" s="5">
        <f t="shared" si="0"/>
        <v>105.4</v>
      </c>
    </row>
    <row r="44" spans="1:5" ht="31.5">
      <c r="A44" s="3" t="s">
        <v>180</v>
      </c>
      <c r="B44" s="4" t="s">
        <v>25</v>
      </c>
      <c r="C44" s="5">
        <f>C45</f>
        <v>440000</v>
      </c>
      <c r="D44" s="5">
        <f>D45</f>
        <v>440543</v>
      </c>
      <c r="E44" s="5">
        <f t="shared" si="0"/>
        <v>100.12340909090909</v>
      </c>
    </row>
    <row r="45" spans="1:5" ht="15.75">
      <c r="A45" s="9" t="s">
        <v>26</v>
      </c>
      <c r="B45" s="10" t="s">
        <v>27</v>
      </c>
      <c r="C45" s="11">
        <f>C46+C47</f>
        <v>440000</v>
      </c>
      <c r="D45" s="11">
        <f>D46+D47</f>
        <v>440543</v>
      </c>
      <c r="E45" s="5">
        <f t="shared" si="0"/>
        <v>100.12340909090909</v>
      </c>
    </row>
    <row r="46" spans="1:5" ht="31.5">
      <c r="A46" s="6" t="s">
        <v>28</v>
      </c>
      <c r="B46" s="7" t="s">
        <v>29</v>
      </c>
      <c r="C46" s="1">
        <v>439100</v>
      </c>
      <c r="D46" s="1">
        <v>439610</v>
      </c>
      <c r="E46" s="5">
        <f t="shared" si="0"/>
        <v>100.11614666363015</v>
      </c>
    </row>
    <row r="47" spans="1:5" ht="78.75">
      <c r="A47" s="6" t="s">
        <v>385</v>
      </c>
      <c r="B47" s="7" t="s">
        <v>430</v>
      </c>
      <c r="C47" s="1">
        <v>900</v>
      </c>
      <c r="D47" s="1">
        <v>933</v>
      </c>
      <c r="E47" s="5">
        <f t="shared" si="0"/>
        <v>103.66666666666667</v>
      </c>
    </row>
    <row r="48" spans="1:5" ht="15.75">
      <c r="A48" s="3" t="s">
        <v>30</v>
      </c>
      <c r="B48" s="4" t="s">
        <v>31</v>
      </c>
      <c r="C48" s="5">
        <f>C49</f>
        <v>3010000</v>
      </c>
      <c r="D48" s="5">
        <f>D49</f>
        <v>3237996</v>
      </c>
      <c r="E48" s="5">
        <f t="shared" si="0"/>
        <v>107.57461794019933</v>
      </c>
    </row>
    <row r="49" spans="1:5" ht="47.25">
      <c r="A49" s="9" t="s">
        <v>32</v>
      </c>
      <c r="B49" s="10" t="s">
        <v>192</v>
      </c>
      <c r="C49" s="11">
        <f>C50</f>
        <v>3010000</v>
      </c>
      <c r="D49" s="11">
        <f>D50</f>
        <v>3237996</v>
      </c>
      <c r="E49" s="5">
        <f t="shared" si="0"/>
        <v>107.57461794019933</v>
      </c>
    </row>
    <row r="50" spans="1:5" ht="63">
      <c r="A50" s="6" t="s">
        <v>33</v>
      </c>
      <c r="B50" s="7" t="s">
        <v>34</v>
      </c>
      <c r="C50" s="1">
        <v>3010000</v>
      </c>
      <c r="D50" s="1">
        <v>3237996</v>
      </c>
      <c r="E50" s="5">
        <f t="shared" si="0"/>
        <v>107.57461794019933</v>
      </c>
    </row>
    <row r="51" spans="1:5" ht="47.25">
      <c r="A51" s="3" t="s">
        <v>178</v>
      </c>
      <c r="B51" s="4" t="s">
        <v>35</v>
      </c>
      <c r="C51" s="5">
        <f>C55+C63+C52</f>
        <v>5608450</v>
      </c>
      <c r="D51" s="5">
        <f>D55+D63+D52</f>
        <v>6331916</v>
      </c>
      <c r="E51" s="5">
        <f t="shared" si="0"/>
        <v>112.89957118276885</v>
      </c>
    </row>
    <row r="52" spans="1:5" ht="94.5">
      <c r="A52" s="9" t="s">
        <v>389</v>
      </c>
      <c r="B52" s="10" t="s">
        <v>388</v>
      </c>
      <c r="C52" s="11">
        <f>C53</f>
        <v>21000</v>
      </c>
      <c r="D52" s="11">
        <f>D53</f>
        <v>21041</v>
      </c>
      <c r="E52" s="5">
        <f t="shared" si="0"/>
        <v>100.1952380952381</v>
      </c>
    </row>
    <row r="53" spans="1:5" ht="78.75">
      <c r="A53" s="9" t="s">
        <v>387</v>
      </c>
      <c r="B53" s="10" t="s">
        <v>386</v>
      </c>
      <c r="C53" s="11">
        <f>C54</f>
        <v>21000</v>
      </c>
      <c r="D53" s="11">
        <f>D54</f>
        <v>21041</v>
      </c>
      <c r="E53" s="5">
        <f t="shared" si="0"/>
        <v>100.1952380952381</v>
      </c>
    </row>
    <row r="54" spans="1:5" ht="78.75">
      <c r="A54" s="6" t="s">
        <v>436</v>
      </c>
      <c r="B54" s="7" t="s">
        <v>386</v>
      </c>
      <c r="C54" s="1">
        <v>21000</v>
      </c>
      <c r="D54" s="1">
        <v>21041</v>
      </c>
      <c r="E54" s="5">
        <f t="shared" si="0"/>
        <v>100.1952380952381</v>
      </c>
    </row>
    <row r="55" spans="1:5" ht="110.25">
      <c r="A55" s="9" t="s">
        <v>179</v>
      </c>
      <c r="B55" s="10" t="s">
        <v>36</v>
      </c>
      <c r="C55" s="11">
        <f>C56+C59+C62</f>
        <v>5586000</v>
      </c>
      <c r="D55" s="11">
        <f>D56+D59+D62</f>
        <v>6309424</v>
      </c>
      <c r="E55" s="11">
        <f t="shared" si="0"/>
        <v>112.95066237021125</v>
      </c>
    </row>
    <row r="56" spans="1:5" ht="78.75">
      <c r="A56" s="9" t="s">
        <v>37</v>
      </c>
      <c r="B56" s="10" t="s">
        <v>38</v>
      </c>
      <c r="C56" s="11">
        <f>C57+C58</f>
        <v>4660000</v>
      </c>
      <c r="D56" s="11">
        <f>D57+D58</f>
        <v>4680649</v>
      </c>
      <c r="E56" s="5">
        <f t="shared" si="0"/>
        <v>100.44311158798283</v>
      </c>
    </row>
    <row r="57" spans="1:5" ht="126">
      <c r="A57" s="6" t="s">
        <v>39</v>
      </c>
      <c r="B57" s="7" t="s">
        <v>40</v>
      </c>
      <c r="C57" s="1">
        <v>3160000</v>
      </c>
      <c r="D57" s="1">
        <v>3099266</v>
      </c>
      <c r="E57" s="5">
        <f t="shared" si="0"/>
        <v>98.078037974683539</v>
      </c>
    </row>
    <row r="58" spans="1:5" ht="110.25">
      <c r="A58" s="6" t="s">
        <v>41</v>
      </c>
      <c r="B58" s="7" t="s">
        <v>42</v>
      </c>
      <c r="C58" s="1">
        <v>1500000</v>
      </c>
      <c r="D58" s="1">
        <v>1581383</v>
      </c>
      <c r="E58" s="5">
        <f t="shared" si="0"/>
        <v>105.42553333333333</v>
      </c>
    </row>
    <row r="59" spans="1:5" ht="110.25">
      <c r="A59" s="9" t="s">
        <v>43</v>
      </c>
      <c r="B59" s="10" t="s">
        <v>44</v>
      </c>
      <c r="C59" s="11">
        <f>C60</f>
        <v>226000</v>
      </c>
      <c r="D59" s="11">
        <f>D60</f>
        <v>280480</v>
      </c>
      <c r="E59" s="5">
        <f t="shared" si="0"/>
        <v>124.10619469026548</v>
      </c>
    </row>
    <row r="60" spans="1:5" ht="110.25">
      <c r="A60" s="6" t="s">
        <v>45</v>
      </c>
      <c r="B60" s="7" t="s">
        <v>46</v>
      </c>
      <c r="C60" s="1">
        <v>226000</v>
      </c>
      <c r="D60" s="1">
        <v>280480</v>
      </c>
      <c r="E60" s="5">
        <f t="shared" si="0"/>
        <v>124.10619469026548</v>
      </c>
    </row>
    <row r="61" spans="1:5" ht="63">
      <c r="A61" s="9" t="s">
        <v>187</v>
      </c>
      <c r="B61" s="10" t="s">
        <v>47</v>
      </c>
      <c r="C61" s="11">
        <f>C62</f>
        <v>700000</v>
      </c>
      <c r="D61" s="11">
        <f>D62</f>
        <v>1348295</v>
      </c>
      <c r="E61" s="5">
        <f t="shared" si="0"/>
        <v>192.61357142857142</v>
      </c>
    </row>
    <row r="62" spans="1:5" ht="47.25">
      <c r="A62" s="6" t="s">
        <v>48</v>
      </c>
      <c r="B62" s="7" t="s">
        <v>49</v>
      </c>
      <c r="C62" s="1">
        <v>700000</v>
      </c>
      <c r="D62" s="1">
        <v>1348295</v>
      </c>
      <c r="E62" s="5">
        <f t="shared" si="0"/>
        <v>192.61357142857142</v>
      </c>
    </row>
    <row r="63" spans="1:5" ht="31.5">
      <c r="A63" s="3" t="s">
        <v>50</v>
      </c>
      <c r="B63" s="4" t="s">
        <v>51</v>
      </c>
      <c r="C63" s="5">
        <f>C64</f>
        <v>1450</v>
      </c>
      <c r="D63" s="5">
        <f>D64</f>
        <v>1451</v>
      </c>
      <c r="E63" s="5">
        <f t="shared" si="0"/>
        <v>100.06896551724138</v>
      </c>
    </row>
    <row r="64" spans="1:5" ht="63">
      <c r="A64" s="9" t="s">
        <v>52</v>
      </c>
      <c r="B64" s="10" t="s">
        <v>53</v>
      </c>
      <c r="C64" s="11">
        <f>C65</f>
        <v>1450</v>
      </c>
      <c r="D64" s="11">
        <f>D65</f>
        <v>1451</v>
      </c>
      <c r="E64" s="5">
        <f t="shared" si="0"/>
        <v>100.06896551724138</v>
      </c>
    </row>
    <row r="65" spans="1:5" ht="78.75">
      <c r="A65" s="6" t="s">
        <v>54</v>
      </c>
      <c r="B65" s="7" t="s">
        <v>55</v>
      </c>
      <c r="C65" s="1">
        <v>1450</v>
      </c>
      <c r="D65" s="1">
        <v>1451</v>
      </c>
      <c r="E65" s="5">
        <f t="shared" si="0"/>
        <v>100.06896551724138</v>
      </c>
    </row>
    <row r="66" spans="1:5" ht="31.5">
      <c r="A66" s="3" t="s">
        <v>56</v>
      </c>
      <c r="B66" s="4" t="s">
        <v>57</v>
      </c>
      <c r="C66" s="5">
        <f>C67+C72</f>
        <v>580000</v>
      </c>
      <c r="D66" s="5">
        <f>D67+D72</f>
        <v>692189</v>
      </c>
      <c r="E66" s="5">
        <f t="shared" si="0"/>
        <v>119.34293103448276</v>
      </c>
    </row>
    <row r="67" spans="1:5" ht="31.5">
      <c r="A67" s="9" t="s">
        <v>188</v>
      </c>
      <c r="B67" s="10" t="s">
        <v>58</v>
      </c>
      <c r="C67" s="11">
        <f>SUM(C68:C71)</f>
        <v>580000</v>
      </c>
      <c r="D67" s="11">
        <f>SUM(D68:D71)</f>
        <v>691470</v>
      </c>
      <c r="E67" s="5">
        <f t="shared" si="0"/>
        <v>119.21896551724137</v>
      </c>
    </row>
    <row r="68" spans="1:5" ht="31.5">
      <c r="A68" s="6" t="s">
        <v>59</v>
      </c>
      <c r="B68" s="7" t="s">
        <v>60</v>
      </c>
      <c r="C68" s="1">
        <v>200000</v>
      </c>
      <c r="D68" s="1">
        <v>234542</v>
      </c>
      <c r="E68" s="5">
        <f t="shared" si="0"/>
        <v>117.271</v>
      </c>
    </row>
    <row r="69" spans="1:5" ht="31.5">
      <c r="A69" s="6" t="s">
        <v>61</v>
      </c>
      <c r="B69" s="7" t="s">
        <v>62</v>
      </c>
      <c r="C69" s="1">
        <v>180000</v>
      </c>
      <c r="D69" s="1">
        <v>236988</v>
      </c>
      <c r="E69" s="5"/>
    </row>
    <row r="70" spans="1:5" ht="31.5">
      <c r="A70" s="6" t="s">
        <v>63</v>
      </c>
      <c r="B70" s="7" t="s">
        <v>64</v>
      </c>
      <c r="C70" s="1">
        <v>50000</v>
      </c>
      <c r="D70" s="1">
        <v>69186</v>
      </c>
      <c r="E70" s="5"/>
    </row>
    <row r="71" spans="1:5" ht="31.5">
      <c r="A71" s="6" t="s">
        <v>338</v>
      </c>
      <c r="B71" s="7" t="s">
        <v>339</v>
      </c>
      <c r="C71" s="1">
        <v>150000</v>
      </c>
      <c r="D71" s="1">
        <v>150754</v>
      </c>
      <c r="E71" s="5"/>
    </row>
    <row r="72" spans="1:5" ht="78.75">
      <c r="A72" s="9" t="s">
        <v>378</v>
      </c>
      <c r="B72" s="10" t="s">
        <v>377</v>
      </c>
      <c r="C72" s="11">
        <f>C73</f>
        <v>0</v>
      </c>
      <c r="D72" s="11">
        <f>D73</f>
        <v>719</v>
      </c>
      <c r="E72" s="5"/>
    </row>
    <row r="73" spans="1:5" ht="94.5">
      <c r="A73" s="6" t="s">
        <v>376</v>
      </c>
      <c r="B73" s="7" t="s">
        <v>377</v>
      </c>
      <c r="C73" s="1">
        <v>0</v>
      </c>
      <c r="D73" s="1">
        <v>719</v>
      </c>
      <c r="E73" s="5"/>
    </row>
    <row r="74" spans="1:5" ht="31.5">
      <c r="A74" s="3" t="s">
        <v>65</v>
      </c>
      <c r="B74" s="4" t="s">
        <v>66</v>
      </c>
      <c r="C74" s="5">
        <f>C75+C79</f>
        <v>4545484</v>
      </c>
      <c r="D74" s="5">
        <f>D75+D79</f>
        <v>4716570</v>
      </c>
      <c r="E74" s="5">
        <f t="shared" si="0"/>
        <v>103.76386761013789</v>
      </c>
    </row>
    <row r="75" spans="1:5" ht="15.75">
      <c r="A75" s="9" t="s">
        <v>67</v>
      </c>
      <c r="B75" s="10" t="s">
        <v>68</v>
      </c>
      <c r="C75" s="11">
        <f t="shared" ref="C75:D77" si="1">C76</f>
        <v>4395484</v>
      </c>
      <c r="D75" s="11">
        <f t="shared" si="1"/>
        <v>4395484</v>
      </c>
      <c r="E75" s="5">
        <f t="shared" si="0"/>
        <v>100.00000000000001</v>
      </c>
    </row>
    <row r="76" spans="1:5" ht="15.75">
      <c r="A76" s="9" t="s">
        <v>69</v>
      </c>
      <c r="B76" s="10" t="s">
        <v>70</v>
      </c>
      <c r="C76" s="11">
        <f t="shared" si="1"/>
        <v>4395484</v>
      </c>
      <c r="D76" s="11">
        <f t="shared" si="1"/>
        <v>4395484</v>
      </c>
      <c r="E76" s="5">
        <f t="shared" si="0"/>
        <v>100.00000000000001</v>
      </c>
    </row>
    <row r="77" spans="1:5" ht="47.25">
      <c r="A77" s="9" t="s">
        <v>71</v>
      </c>
      <c r="B77" s="10" t="s">
        <v>72</v>
      </c>
      <c r="C77" s="11">
        <f t="shared" si="1"/>
        <v>4395484</v>
      </c>
      <c r="D77" s="11">
        <f t="shared" si="1"/>
        <v>4395484</v>
      </c>
      <c r="E77" s="5">
        <f t="shared" si="0"/>
        <v>100.00000000000001</v>
      </c>
    </row>
    <row r="78" spans="1:5" ht="47.25">
      <c r="A78" s="6" t="s">
        <v>73</v>
      </c>
      <c r="B78" s="7" t="s">
        <v>72</v>
      </c>
      <c r="C78" s="1">
        <v>4395484</v>
      </c>
      <c r="D78" s="1">
        <v>4395484</v>
      </c>
      <c r="E78" s="5">
        <f t="shared" si="0"/>
        <v>100.00000000000001</v>
      </c>
    </row>
    <row r="79" spans="1:5" ht="15.75">
      <c r="A79" s="3" t="s">
        <v>198</v>
      </c>
      <c r="B79" s="4" t="s">
        <v>199</v>
      </c>
      <c r="C79" s="5">
        <f>C80+C83</f>
        <v>150000</v>
      </c>
      <c r="D79" s="5">
        <f>D80+D83</f>
        <v>321086</v>
      </c>
      <c r="E79" s="5">
        <f t="shared" si="0"/>
        <v>214.05733333333333</v>
      </c>
    </row>
    <row r="80" spans="1:5" ht="47.25">
      <c r="A80" s="6" t="s">
        <v>200</v>
      </c>
      <c r="B80" s="10" t="s">
        <v>203</v>
      </c>
      <c r="C80" s="1">
        <f>C81</f>
        <v>150000</v>
      </c>
      <c r="D80" s="1">
        <f>D81</f>
        <v>213838</v>
      </c>
      <c r="E80" s="5">
        <f t="shared" ref="E80:E134" si="2">D80/C80%</f>
        <v>142.55866666666665</v>
      </c>
    </row>
    <row r="81" spans="1:5" ht="47.25">
      <c r="A81" s="6" t="s">
        <v>201</v>
      </c>
      <c r="B81" s="10" t="s">
        <v>204</v>
      </c>
      <c r="C81" s="1">
        <f>C82</f>
        <v>150000</v>
      </c>
      <c r="D81" s="1">
        <f>D82</f>
        <v>213838</v>
      </c>
      <c r="E81" s="5">
        <f t="shared" si="2"/>
        <v>142.55866666666665</v>
      </c>
    </row>
    <row r="82" spans="1:5" ht="47.25">
      <c r="A82" s="6" t="s">
        <v>202</v>
      </c>
      <c r="B82" s="7" t="s">
        <v>204</v>
      </c>
      <c r="C82" s="1">
        <v>150000</v>
      </c>
      <c r="D82" s="1">
        <v>213838</v>
      </c>
      <c r="E82" s="5">
        <f t="shared" si="2"/>
        <v>142.55866666666665</v>
      </c>
    </row>
    <row r="83" spans="1:5" ht="31.5">
      <c r="A83" s="9" t="s">
        <v>341</v>
      </c>
      <c r="B83" s="10" t="s">
        <v>340</v>
      </c>
      <c r="C83" s="11">
        <f>C84</f>
        <v>0</v>
      </c>
      <c r="D83" s="11">
        <f>D84</f>
        <v>107248</v>
      </c>
      <c r="E83" s="5"/>
    </row>
    <row r="84" spans="1:5" ht="31.5">
      <c r="A84" s="9" t="s">
        <v>343</v>
      </c>
      <c r="B84" s="10" t="s">
        <v>342</v>
      </c>
      <c r="C84" s="11">
        <f>SUM(C85:C90)</f>
        <v>0</v>
      </c>
      <c r="D84" s="11">
        <f>SUM(D85:D90)</f>
        <v>107248</v>
      </c>
      <c r="E84" s="5"/>
    </row>
    <row r="85" spans="1:5" ht="31.5">
      <c r="A85" s="9" t="s">
        <v>344</v>
      </c>
      <c r="B85" s="7" t="s">
        <v>342</v>
      </c>
      <c r="C85" s="1">
        <v>0</v>
      </c>
      <c r="D85" s="1">
        <v>28914</v>
      </c>
      <c r="E85" s="5"/>
    </row>
    <row r="86" spans="1:5" ht="31.5">
      <c r="A86" s="9" t="s">
        <v>345</v>
      </c>
      <c r="B86" s="7" t="s">
        <v>342</v>
      </c>
      <c r="C86" s="1">
        <v>0</v>
      </c>
      <c r="D86" s="1">
        <v>12188</v>
      </c>
      <c r="E86" s="5"/>
    </row>
    <row r="87" spans="1:5" ht="31.5">
      <c r="A87" s="9" t="s">
        <v>346</v>
      </c>
      <c r="B87" s="7" t="s">
        <v>342</v>
      </c>
      <c r="C87" s="1">
        <v>0</v>
      </c>
      <c r="D87" s="1">
        <v>17185</v>
      </c>
      <c r="E87" s="5"/>
    </row>
    <row r="88" spans="1:5" ht="31.5">
      <c r="A88" s="9" t="s">
        <v>347</v>
      </c>
      <c r="B88" s="7" t="s">
        <v>342</v>
      </c>
      <c r="C88" s="1">
        <v>0</v>
      </c>
      <c r="D88" s="1">
        <v>811</v>
      </c>
      <c r="E88" s="5"/>
    </row>
    <row r="89" spans="1:5" ht="31.5">
      <c r="A89" s="9" t="s">
        <v>348</v>
      </c>
      <c r="B89" s="7" t="s">
        <v>342</v>
      </c>
      <c r="C89" s="1">
        <v>0</v>
      </c>
      <c r="D89" s="1">
        <v>45560</v>
      </c>
      <c r="E89" s="5"/>
    </row>
    <row r="90" spans="1:5" ht="31.5">
      <c r="A90" s="9" t="s">
        <v>349</v>
      </c>
      <c r="B90" s="7" t="s">
        <v>342</v>
      </c>
      <c r="C90" s="1">
        <v>0</v>
      </c>
      <c r="D90" s="1">
        <v>2590</v>
      </c>
      <c r="E90" s="5"/>
    </row>
    <row r="91" spans="1:5" ht="31.5">
      <c r="A91" s="3" t="s">
        <v>176</v>
      </c>
      <c r="B91" s="4" t="s">
        <v>74</v>
      </c>
      <c r="C91" s="5">
        <f>C92+C95</f>
        <v>2555550</v>
      </c>
      <c r="D91" s="5">
        <f>D92+D95</f>
        <v>4575281</v>
      </c>
      <c r="E91" s="5">
        <f t="shared" si="2"/>
        <v>179.03312398505213</v>
      </c>
    </row>
    <row r="92" spans="1:5" ht="141.75">
      <c r="A92" s="3" t="s">
        <v>182</v>
      </c>
      <c r="B92" s="4" t="s">
        <v>379</v>
      </c>
      <c r="C92" s="5">
        <f>C93</f>
        <v>1000000</v>
      </c>
      <c r="D92" s="5">
        <f>D93</f>
        <v>1421267</v>
      </c>
      <c r="E92" s="5">
        <f t="shared" si="2"/>
        <v>142.1267</v>
      </c>
    </row>
    <row r="93" spans="1:5" ht="141.75">
      <c r="A93" s="9" t="s">
        <v>183</v>
      </c>
      <c r="B93" s="10" t="s">
        <v>380</v>
      </c>
      <c r="C93" s="11">
        <f>C94</f>
        <v>1000000</v>
      </c>
      <c r="D93" s="11">
        <f>D94</f>
        <v>1421267</v>
      </c>
      <c r="E93" s="5">
        <f t="shared" si="2"/>
        <v>142.1267</v>
      </c>
    </row>
    <row r="94" spans="1:5" ht="141.75">
      <c r="A94" s="6" t="s">
        <v>75</v>
      </c>
      <c r="B94" s="7" t="s">
        <v>381</v>
      </c>
      <c r="C94" s="1">
        <v>1000000</v>
      </c>
      <c r="D94" s="1">
        <v>1421267</v>
      </c>
      <c r="E94" s="5">
        <f t="shared" si="2"/>
        <v>142.1267</v>
      </c>
    </row>
    <row r="95" spans="1:5" ht="63">
      <c r="A95" s="3" t="s">
        <v>177</v>
      </c>
      <c r="B95" s="4" t="s">
        <v>382</v>
      </c>
      <c r="C95" s="5">
        <f>C96+C100</f>
        <v>1555550</v>
      </c>
      <c r="D95" s="5">
        <f>D96+D100</f>
        <v>3154014</v>
      </c>
      <c r="E95" s="5">
        <f t="shared" si="2"/>
        <v>202.7587669955964</v>
      </c>
    </row>
    <row r="96" spans="1:5" ht="63">
      <c r="A96" s="9" t="s">
        <v>76</v>
      </c>
      <c r="B96" s="10" t="s">
        <v>383</v>
      </c>
      <c r="C96" s="11">
        <f>C97+C98</f>
        <v>1190000</v>
      </c>
      <c r="D96" s="11">
        <f>D97+D98</f>
        <v>2692848</v>
      </c>
      <c r="E96" s="5">
        <f t="shared" si="2"/>
        <v>226.28974789915966</v>
      </c>
    </row>
    <row r="97" spans="1:5" ht="78.75">
      <c r="A97" s="6" t="s">
        <v>77</v>
      </c>
      <c r="B97" s="7" t="s">
        <v>78</v>
      </c>
      <c r="C97" s="1">
        <v>500000</v>
      </c>
      <c r="D97" s="1">
        <v>1926116</v>
      </c>
      <c r="E97" s="5">
        <f t="shared" si="2"/>
        <v>385.22320000000002</v>
      </c>
    </row>
    <row r="98" spans="1:5" ht="63">
      <c r="A98" s="6" t="s">
        <v>79</v>
      </c>
      <c r="B98" s="7" t="s">
        <v>80</v>
      </c>
      <c r="C98" s="1">
        <v>690000</v>
      </c>
      <c r="D98" s="1">
        <v>766732</v>
      </c>
      <c r="E98" s="5">
        <f t="shared" si="2"/>
        <v>111.12057971014492</v>
      </c>
    </row>
    <row r="99" spans="1:5" ht="126">
      <c r="A99" s="9" t="s">
        <v>195</v>
      </c>
      <c r="B99" s="12" t="s">
        <v>196</v>
      </c>
      <c r="C99" s="11">
        <f>C100</f>
        <v>365550</v>
      </c>
      <c r="D99" s="11">
        <f>D100</f>
        <v>461166</v>
      </c>
      <c r="E99" s="5">
        <f t="shared" si="2"/>
        <v>126.15675010258515</v>
      </c>
    </row>
    <row r="100" spans="1:5" ht="126">
      <c r="A100" s="9" t="s">
        <v>288</v>
      </c>
      <c r="B100" s="12" t="s">
        <v>289</v>
      </c>
      <c r="C100" s="11">
        <f>C101</f>
        <v>365550</v>
      </c>
      <c r="D100" s="11">
        <f>D101</f>
        <v>461166</v>
      </c>
      <c r="E100" s="5">
        <f t="shared" si="2"/>
        <v>126.15675010258515</v>
      </c>
    </row>
    <row r="101" spans="1:5" ht="141.75">
      <c r="A101" s="6" t="s">
        <v>287</v>
      </c>
      <c r="B101" s="8" t="s">
        <v>289</v>
      </c>
      <c r="C101" s="1">
        <v>365550</v>
      </c>
      <c r="D101" s="1">
        <v>461166</v>
      </c>
      <c r="E101" s="5">
        <f t="shared" si="2"/>
        <v>126.15675010258515</v>
      </c>
    </row>
    <row r="102" spans="1:5" ht="15.75">
      <c r="A102" s="3" t="s">
        <v>81</v>
      </c>
      <c r="B102" s="4" t="s">
        <v>82</v>
      </c>
      <c r="C102" s="5">
        <f>SUM(C103:C118)</f>
        <v>1494300</v>
      </c>
      <c r="D102" s="5">
        <f>SUM(D103:D118)</f>
        <v>2616383</v>
      </c>
      <c r="E102" s="5">
        <f t="shared" si="2"/>
        <v>175.09087867228803</v>
      </c>
    </row>
    <row r="103" spans="1:5" ht="100.5">
      <c r="A103" s="6" t="s">
        <v>83</v>
      </c>
      <c r="B103" s="7" t="s">
        <v>207</v>
      </c>
      <c r="C103" s="1">
        <v>65000</v>
      </c>
      <c r="D103" s="1">
        <v>86152</v>
      </c>
      <c r="E103" s="5">
        <f t="shared" si="2"/>
        <v>132.54153846153847</v>
      </c>
    </row>
    <row r="104" spans="1:5" ht="78.75">
      <c r="A104" s="6" t="s">
        <v>84</v>
      </c>
      <c r="B104" s="7" t="s">
        <v>85</v>
      </c>
      <c r="C104" s="1">
        <v>5000</v>
      </c>
      <c r="D104" s="1">
        <v>5600</v>
      </c>
      <c r="E104" s="5">
        <f t="shared" si="2"/>
        <v>112</v>
      </c>
    </row>
    <row r="105" spans="1:5" ht="78.75">
      <c r="A105" s="6" t="s">
        <v>86</v>
      </c>
      <c r="B105" s="7" t="s">
        <v>87</v>
      </c>
      <c r="C105" s="1">
        <v>10000</v>
      </c>
      <c r="D105" s="1">
        <v>10000</v>
      </c>
      <c r="E105" s="5">
        <f t="shared" si="2"/>
        <v>100</v>
      </c>
    </row>
    <row r="106" spans="1:5" ht="78.75">
      <c r="A106" s="6" t="s">
        <v>408</v>
      </c>
      <c r="B106" s="7" t="s">
        <v>88</v>
      </c>
      <c r="C106" s="1">
        <v>3000</v>
      </c>
      <c r="D106" s="1">
        <v>4000</v>
      </c>
      <c r="E106" s="5">
        <f t="shared" si="2"/>
        <v>133.33333333333334</v>
      </c>
    </row>
    <row r="107" spans="1:5" ht="78.75">
      <c r="A107" s="6" t="s">
        <v>444</v>
      </c>
      <c r="B107" s="7" t="s">
        <v>88</v>
      </c>
      <c r="C107" s="1"/>
      <c r="D107" s="1">
        <v>50000</v>
      </c>
      <c r="E107" s="5"/>
    </row>
    <row r="108" spans="1:5" ht="31.5">
      <c r="A108" s="6" t="s">
        <v>89</v>
      </c>
      <c r="B108" s="7" t="s">
        <v>90</v>
      </c>
      <c r="C108" s="1">
        <v>90000</v>
      </c>
      <c r="D108" s="1">
        <v>184495</v>
      </c>
      <c r="E108" s="5">
        <f t="shared" si="2"/>
        <v>204.99444444444444</v>
      </c>
    </row>
    <row r="109" spans="1:5" ht="31.5">
      <c r="A109" s="6" t="s">
        <v>91</v>
      </c>
      <c r="B109" s="7" t="s">
        <v>90</v>
      </c>
      <c r="C109" s="1">
        <v>60000</v>
      </c>
      <c r="D109" s="1">
        <v>75000</v>
      </c>
      <c r="E109" s="5">
        <f t="shared" si="2"/>
        <v>125</v>
      </c>
    </row>
    <row r="110" spans="1:5" ht="78.75">
      <c r="A110" s="6" t="s">
        <v>92</v>
      </c>
      <c r="B110" s="7" t="s">
        <v>93</v>
      </c>
      <c r="C110" s="1">
        <v>118300</v>
      </c>
      <c r="D110" s="1">
        <v>211039</v>
      </c>
      <c r="E110" s="5">
        <f t="shared" si="2"/>
        <v>178.39306846999153</v>
      </c>
    </row>
    <row r="111" spans="1:5" ht="78.75">
      <c r="A111" s="6" t="s">
        <v>94</v>
      </c>
      <c r="B111" s="7" t="s">
        <v>93</v>
      </c>
      <c r="C111" s="1">
        <v>3000</v>
      </c>
      <c r="D111" s="1">
        <v>4500</v>
      </c>
      <c r="E111" s="5">
        <f t="shared" si="2"/>
        <v>150</v>
      </c>
    </row>
    <row r="112" spans="1:5" ht="31.5">
      <c r="A112" s="6" t="s">
        <v>184</v>
      </c>
      <c r="B112" s="7" t="s">
        <v>95</v>
      </c>
      <c r="C112" s="1">
        <v>139000</v>
      </c>
      <c r="D112" s="1">
        <v>429984</v>
      </c>
      <c r="E112" s="5">
        <f t="shared" si="2"/>
        <v>309.34100719424458</v>
      </c>
    </row>
    <row r="113" spans="1:5" ht="94.5">
      <c r="A113" s="6" t="s">
        <v>350</v>
      </c>
      <c r="B113" s="7" t="s">
        <v>96</v>
      </c>
      <c r="C113" s="1">
        <v>151300</v>
      </c>
      <c r="D113" s="1">
        <v>199753</v>
      </c>
      <c r="E113" s="5">
        <f t="shared" si="2"/>
        <v>132.02445472571051</v>
      </c>
    </row>
    <row r="114" spans="1:5" ht="78.75">
      <c r="A114" s="6" t="s">
        <v>97</v>
      </c>
      <c r="B114" s="7" t="s">
        <v>98</v>
      </c>
      <c r="C114" s="1">
        <v>30400</v>
      </c>
      <c r="D114" s="1">
        <v>34400</v>
      </c>
      <c r="E114" s="5">
        <f t="shared" si="2"/>
        <v>113.15789473684211</v>
      </c>
    </row>
    <row r="115" spans="1:5" ht="78.75">
      <c r="A115" s="6" t="s">
        <v>197</v>
      </c>
      <c r="B115" s="7" t="s">
        <v>98</v>
      </c>
      <c r="C115" s="1">
        <v>1000</v>
      </c>
      <c r="D115" s="1">
        <v>1000</v>
      </c>
      <c r="E115" s="5">
        <f t="shared" si="2"/>
        <v>100</v>
      </c>
    </row>
    <row r="116" spans="1:5" ht="94.5">
      <c r="A116" s="6" t="s">
        <v>445</v>
      </c>
      <c r="B116" s="7" t="s">
        <v>352</v>
      </c>
      <c r="C116" s="1">
        <v>0</v>
      </c>
      <c r="D116" s="1">
        <v>150000</v>
      </c>
      <c r="E116" s="5"/>
    </row>
    <row r="117" spans="1:5" ht="94.5">
      <c r="A117" s="6" t="s">
        <v>351</v>
      </c>
      <c r="B117" s="7" t="s">
        <v>352</v>
      </c>
      <c r="C117" s="1">
        <v>4000</v>
      </c>
      <c r="D117" s="1">
        <v>4000</v>
      </c>
      <c r="E117" s="5">
        <f t="shared" si="2"/>
        <v>100</v>
      </c>
    </row>
    <row r="118" spans="1:5" ht="47.25">
      <c r="A118" s="9" t="s">
        <v>99</v>
      </c>
      <c r="B118" s="10" t="s">
        <v>100</v>
      </c>
      <c r="C118" s="11">
        <f>SUM(C119:C125)</f>
        <v>814300</v>
      </c>
      <c r="D118" s="11">
        <f>SUM(D119:D125)</f>
        <v>1166460</v>
      </c>
      <c r="E118" s="5">
        <f t="shared" si="2"/>
        <v>143.24696057963897</v>
      </c>
    </row>
    <row r="119" spans="1:5" ht="47.25">
      <c r="A119" s="6" t="s">
        <v>102</v>
      </c>
      <c r="B119" s="7" t="s">
        <v>100</v>
      </c>
      <c r="C119" s="1">
        <v>3000</v>
      </c>
      <c r="D119" s="1">
        <v>6000</v>
      </c>
      <c r="E119" s="5">
        <f t="shared" si="2"/>
        <v>200</v>
      </c>
    </row>
    <row r="120" spans="1:5" ht="47.25">
      <c r="A120" s="6" t="s">
        <v>103</v>
      </c>
      <c r="B120" s="7" t="s">
        <v>100</v>
      </c>
      <c r="C120" s="1">
        <v>703000</v>
      </c>
      <c r="D120" s="1">
        <v>773324</v>
      </c>
      <c r="E120" s="5">
        <f t="shared" si="2"/>
        <v>110.00341394025604</v>
      </c>
    </row>
    <row r="121" spans="1:5" ht="47.25">
      <c r="A121" s="6" t="s">
        <v>101</v>
      </c>
      <c r="B121" s="7" t="s">
        <v>100</v>
      </c>
      <c r="C121" s="1">
        <v>30000</v>
      </c>
      <c r="D121" s="1">
        <v>36636</v>
      </c>
      <c r="E121" s="5">
        <f t="shared" ref="E121:E123" si="3">D121/C121%</f>
        <v>122.12</v>
      </c>
    </row>
    <row r="122" spans="1:5" ht="47.25">
      <c r="A122" s="6" t="s">
        <v>446</v>
      </c>
      <c r="B122" s="7" t="s">
        <v>100</v>
      </c>
      <c r="C122" s="1">
        <v>0</v>
      </c>
      <c r="D122" s="1">
        <v>800</v>
      </c>
      <c r="E122" s="5"/>
    </row>
    <row r="123" spans="1:5" ht="47.25">
      <c r="A123" s="6" t="s">
        <v>390</v>
      </c>
      <c r="B123" s="7" t="s">
        <v>100</v>
      </c>
      <c r="C123" s="1">
        <v>13300</v>
      </c>
      <c r="D123" s="1">
        <v>13300</v>
      </c>
      <c r="E123" s="5">
        <f t="shared" si="3"/>
        <v>100</v>
      </c>
    </row>
    <row r="124" spans="1:5" ht="47.25">
      <c r="A124" s="6" t="s">
        <v>104</v>
      </c>
      <c r="B124" s="7" t="s">
        <v>100</v>
      </c>
      <c r="C124" s="1">
        <v>53300</v>
      </c>
      <c r="D124" s="1">
        <v>320000</v>
      </c>
      <c r="E124" s="5">
        <f t="shared" si="2"/>
        <v>600.37523452157598</v>
      </c>
    </row>
    <row r="125" spans="1:5" ht="47.25">
      <c r="A125" s="6" t="s">
        <v>105</v>
      </c>
      <c r="B125" s="7" t="s">
        <v>100</v>
      </c>
      <c r="C125" s="1">
        <v>11700</v>
      </c>
      <c r="D125" s="1">
        <v>16400</v>
      </c>
      <c r="E125" s="5">
        <f t="shared" si="2"/>
        <v>140.17094017094018</v>
      </c>
    </row>
    <row r="126" spans="1:5" ht="15.75">
      <c r="A126" s="3" t="s">
        <v>353</v>
      </c>
      <c r="B126" s="4" t="s">
        <v>354</v>
      </c>
      <c r="C126" s="5">
        <v>0</v>
      </c>
      <c r="D126" s="11">
        <f>D127+D131</f>
        <v>-280</v>
      </c>
      <c r="E126" s="5"/>
    </row>
    <row r="127" spans="1:5" ht="15.75">
      <c r="A127" s="9" t="s">
        <v>355</v>
      </c>
      <c r="B127" s="10" t="s">
        <v>356</v>
      </c>
      <c r="C127" s="11">
        <v>0</v>
      </c>
      <c r="D127" s="11">
        <f t="shared" ref="D127" si="4">D128</f>
        <v>-290</v>
      </c>
      <c r="E127" s="5"/>
    </row>
    <row r="128" spans="1:5" ht="31.5">
      <c r="A128" s="9" t="s">
        <v>357</v>
      </c>
      <c r="B128" s="10" t="s">
        <v>358</v>
      </c>
      <c r="C128" s="11">
        <v>0</v>
      </c>
      <c r="D128" s="11">
        <f>D129</f>
        <v>-290</v>
      </c>
      <c r="E128" s="5"/>
    </row>
    <row r="129" spans="1:5" ht="31.5">
      <c r="A129" s="6" t="s">
        <v>359</v>
      </c>
      <c r="B129" s="7" t="s">
        <v>358</v>
      </c>
      <c r="C129" s="1">
        <v>0</v>
      </c>
      <c r="D129" s="1">
        <v>-290</v>
      </c>
      <c r="E129" s="5"/>
    </row>
    <row r="130" spans="1:5" ht="15.75">
      <c r="A130" s="9" t="s">
        <v>412</v>
      </c>
      <c r="B130" s="10" t="s">
        <v>411</v>
      </c>
      <c r="C130" s="11">
        <v>0</v>
      </c>
      <c r="D130" s="11">
        <f>D131</f>
        <v>10</v>
      </c>
      <c r="E130" s="5"/>
    </row>
    <row r="131" spans="1:5" ht="31.5">
      <c r="A131" s="6" t="s">
        <v>409</v>
      </c>
      <c r="B131" s="7" t="s">
        <v>410</v>
      </c>
      <c r="C131" s="1">
        <v>0</v>
      </c>
      <c r="D131" s="1">
        <v>10</v>
      </c>
      <c r="E131" s="5"/>
    </row>
    <row r="132" spans="1:5" ht="15.75">
      <c r="A132" s="3" t="s">
        <v>106</v>
      </c>
      <c r="B132" s="4" t="s">
        <v>360</v>
      </c>
      <c r="C132" s="5">
        <f>C133+C239+C236</f>
        <v>898264045</v>
      </c>
      <c r="D132" s="5">
        <f>D133+D239+D236</f>
        <v>892025667</v>
      </c>
      <c r="E132" s="5">
        <f t="shared" si="2"/>
        <v>99.305507324408168</v>
      </c>
    </row>
    <row r="133" spans="1:5" ht="47.25">
      <c r="A133" s="3" t="s">
        <v>107</v>
      </c>
      <c r="B133" s="4" t="s">
        <v>108</v>
      </c>
      <c r="C133" s="5">
        <f>C134+C142+C163+C224</f>
        <v>898264045</v>
      </c>
      <c r="D133" s="5">
        <f>D134+D142+D163+D224</f>
        <v>892091748</v>
      </c>
      <c r="E133" s="5">
        <f t="shared" si="2"/>
        <v>99.312863847288924</v>
      </c>
    </row>
    <row r="134" spans="1:5" ht="31.5">
      <c r="A134" s="3" t="s">
        <v>208</v>
      </c>
      <c r="B134" s="4" t="s">
        <v>285</v>
      </c>
      <c r="C134" s="5">
        <f>C135+C137+C140</f>
        <v>194339000</v>
      </c>
      <c r="D134" s="5">
        <f>D135+D137+D140</f>
        <v>194339000</v>
      </c>
      <c r="E134" s="5">
        <f t="shared" si="2"/>
        <v>100</v>
      </c>
    </row>
    <row r="135" spans="1:5" ht="31.5">
      <c r="A135" s="9" t="s">
        <v>209</v>
      </c>
      <c r="B135" s="10" t="s">
        <v>109</v>
      </c>
      <c r="C135" s="11">
        <f>C136</f>
        <v>166879000</v>
      </c>
      <c r="D135" s="11">
        <f>D136</f>
        <v>166879000</v>
      </c>
      <c r="E135" s="5">
        <f t="shared" ref="E135:E193" si="5">D135/C135%</f>
        <v>100</v>
      </c>
    </row>
    <row r="136" spans="1:5" ht="31.5">
      <c r="A136" s="6" t="s">
        <v>210</v>
      </c>
      <c r="B136" s="7" t="s">
        <v>110</v>
      </c>
      <c r="C136" s="1">
        <v>166879000</v>
      </c>
      <c r="D136" s="1">
        <v>166879000</v>
      </c>
      <c r="E136" s="5">
        <f t="shared" si="5"/>
        <v>100</v>
      </c>
    </row>
    <row r="137" spans="1:5" ht="31.5">
      <c r="A137" s="9" t="s">
        <v>211</v>
      </c>
      <c r="B137" s="10" t="s">
        <v>111</v>
      </c>
      <c r="C137" s="11">
        <f>C138</f>
        <v>26560000</v>
      </c>
      <c r="D137" s="11">
        <f>D138</f>
        <v>26560000</v>
      </c>
      <c r="E137" s="5">
        <f t="shared" si="5"/>
        <v>100</v>
      </c>
    </row>
    <row r="138" spans="1:5" ht="47.25">
      <c r="A138" s="6" t="s">
        <v>283</v>
      </c>
      <c r="B138" s="7" t="s">
        <v>112</v>
      </c>
      <c r="C138" s="1">
        <v>26560000</v>
      </c>
      <c r="D138" s="1">
        <v>26560000</v>
      </c>
      <c r="E138" s="5">
        <f t="shared" si="5"/>
        <v>100</v>
      </c>
    </row>
    <row r="139" spans="1:5" ht="24.75" customHeight="1">
      <c r="A139" s="9" t="s">
        <v>438</v>
      </c>
      <c r="B139" s="13" t="s">
        <v>189</v>
      </c>
      <c r="C139" s="11">
        <f>C140</f>
        <v>900000</v>
      </c>
      <c r="D139" s="11">
        <f>D140</f>
        <v>900000</v>
      </c>
      <c r="E139" s="5">
        <f t="shared" si="5"/>
        <v>100</v>
      </c>
    </row>
    <row r="140" spans="1:5" ht="24.75" customHeight="1">
      <c r="A140" s="9" t="s">
        <v>437</v>
      </c>
      <c r="B140" s="10" t="s">
        <v>113</v>
      </c>
      <c r="C140" s="11">
        <f>C141</f>
        <v>900000</v>
      </c>
      <c r="D140" s="11">
        <f>D141</f>
        <v>900000</v>
      </c>
      <c r="E140" s="5">
        <f t="shared" si="5"/>
        <v>100</v>
      </c>
    </row>
    <row r="141" spans="1:5" ht="63">
      <c r="A141" s="6" t="s">
        <v>439</v>
      </c>
      <c r="B141" s="7" t="s">
        <v>114</v>
      </c>
      <c r="C141" s="1">
        <v>900000</v>
      </c>
      <c r="D141" s="1">
        <v>900000</v>
      </c>
      <c r="E141" s="5">
        <f t="shared" si="5"/>
        <v>100</v>
      </c>
    </row>
    <row r="142" spans="1:5" ht="47.25">
      <c r="A142" s="3" t="s">
        <v>284</v>
      </c>
      <c r="B142" s="4" t="s">
        <v>115</v>
      </c>
      <c r="C142" s="5">
        <f>C143+C146+C149+C152</f>
        <v>34685151</v>
      </c>
      <c r="D142" s="5">
        <f>D143+D146+D149+D152</f>
        <v>29820158</v>
      </c>
      <c r="E142" s="5">
        <f t="shared" si="5"/>
        <v>85.973845118909821</v>
      </c>
    </row>
    <row r="143" spans="1:5" ht="78.75">
      <c r="A143" s="10" t="s">
        <v>407</v>
      </c>
      <c r="B143" s="10" t="s">
        <v>431</v>
      </c>
      <c r="C143" s="11">
        <f>C144</f>
        <v>4360227</v>
      </c>
      <c r="D143" s="11">
        <f>D144</f>
        <v>4359920</v>
      </c>
      <c r="E143" s="5">
        <f t="shared" si="5"/>
        <v>99.992959082176228</v>
      </c>
    </row>
    <row r="144" spans="1:5" ht="94.5">
      <c r="A144" s="10" t="s">
        <v>406</v>
      </c>
      <c r="B144" s="10" t="s">
        <v>432</v>
      </c>
      <c r="C144" s="11">
        <f>C145</f>
        <v>4360227</v>
      </c>
      <c r="D144" s="11">
        <f>D145</f>
        <v>4359920</v>
      </c>
      <c r="E144" s="5">
        <f t="shared" si="5"/>
        <v>99.992959082176228</v>
      </c>
    </row>
    <row r="145" spans="1:5" ht="94.5">
      <c r="A145" s="7" t="s">
        <v>405</v>
      </c>
      <c r="B145" s="7" t="s">
        <v>432</v>
      </c>
      <c r="C145" s="1">
        <v>4360227</v>
      </c>
      <c r="D145" s="1">
        <v>4359920</v>
      </c>
      <c r="E145" s="5">
        <f t="shared" si="5"/>
        <v>99.992959082176228</v>
      </c>
    </row>
    <row r="146" spans="1:5" ht="47.25">
      <c r="A146" s="10" t="s">
        <v>303</v>
      </c>
      <c r="B146" s="10" t="s">
        <v>433</v>
      </c>
      <c r="C146" s="1">
        <f>C147</f>
        <v>8184940</v>
      </c>
      <c r="D146" s="1">
        <f>D147</f>
        <v>3571055</v>
      </c>
      <c r="E146" s="5">
        <f t="shared" si="5"/>
        <v>43.629580668887009</v>
      </c>
    </row>
    <row r="147" spans="1:5" ht="47.25">
      <c r="A147" s="10" t="s">
        <v>304</v>
      </c>
      <c r="B147" s="10" t="s">
        <v>434</v>
      </c>
      <c r="C147" s="1">
        <f>C148</f>
        <v>8184940</v>
      </c>
      <c r="D147" s="1">
        <f>D148</f>
        <v>3571055</v>
      </c>
      <c r="E147" s="5">
        <f t="shared" si="5"/>
        <v>43.629580668887009</v>
      </c>
    </row>
    <row r="148" spans="1:5" ht="47.25">
      <c r="A148" s="7" t="s">
        <v>305</v>
      </c>
      <c r="B148" s="7" t="s">
        <v>434</v>
      </c>
      <c r="C148" s="1">
        <v>8184940</v>
      </c>
      <c r="D148" s="1">
        <v>3571055</v>
      </c>
      <c r="E148" s="5">
        <f t="shared" si="5"/>
        <v>43.629580668887009</v>
      </c>
    </row>
    <row r="149" spans="1:5" ht="63">
      <c r="A149" s="7" t="s">
        <v>391</v>
      </c>
      <c r="B149" s="10" t="s">
        <v>435</v>
      </c>
      <c r="C149" s="1">
        <f>C150</f>
        <v>1495833</v>
      </c>
      <c r="D149" s="1">
        <f>D150</f>
        <v>1495833</v>
      </c>
      <c r="E149" s="5">
        <f t="shared" si="5"/>
        <v>100</v>
      </c>
    </row>
    <row r="150" spans="1:5" ht="63">
      <c r="A150" s="7" t="s">
        <v>392</v>
      </c>
      <c r="B150" s="10" t="s">
        <v>394</v>
      </c>
      <c r="C150" s="1">
        <f>C151</f>
        <v>1495833</v>
      </c>
      <c r="D150" s="1">
        <f>D151</f>
        <v>1495833</v>
      </c>
      <c r="E150" s="5">
        <f t="shared" si="5"/>
        <v>100</v>
      </c>
    </row>
    <row r="151" spans="1:5" ht="63">
      <c r="A151" s="7" t="s">
        <v>393</v>
      </c>
      <c r="B151" s="7" t="s">
        <v>394</v>
      </c>
      <c r="C151" s="1">
        <v>1495833</v>
      </c>
      <c r="D151" s="1">
        <v>1495833</v>
      </c>
      <c r="E151" s="5">
        <f t="shared" si="5"/>
        <v>100</v>
      </c>
    </row>
    <row r="152" spans="1:5" ht="15.75">
      <c r="A152" s="10" t="s">
        <v>212</v>
      </c>
      <c r="B152" s="10" t="s">
        <v>116</v>
      </c>
      <c r="C152" s="11">
        <f>C153</f>
        <v>20644151</v>
      </c>
      <c r="D152" s="11">
        <f>D153</f>
        <v>20393350</v>
      </c>
      <c r="E152" s="5">
        <f t="shared" si="5"/>
        <v>98.785123205115084</v>
      </c>
    </row>
    <row r="153" spans="1:5" ht="31.5">
      <c r="A153" s="10" t="s">
        <v>213</v>
      </c>
      <c r="B153" s="10" t="s">
        <v>117</v>
      </c>
      <c r="C153" s="11">
        <f>SUM(C154:C162)</f>
        <v>20644151</v>
      </c>
      <c r="D153" s="11">
        <f>SUM(D154:D162)</f>
        <v>20393350</v>
      </c>
      <c r="E153" s="5">
        <f t="shared" si="5"/>
        <v>98.785123205115084</v>
      </c>
    </row>
    <row r="154" spans="1:5" ht="94.5">
      <c r="A154" s="7" t="s">
        <v>307</v>
      </c>
      <c r="B154" s="7" t="s">
        <v>118</v>
      </c>
      <c r="C154" s="1">
        <v>70606</v>
      </c>
      <c r="D154" s="1">
        <v>70606</v>
      </c>
      <c r="E154" s="5">
        <f t="shared" si="5"/>
        <v>100.00000000000001</v>
      </c>
    </row>
    <row r="155" spans="1:5" ht="63">
      <c r="A155" s="7" t="s">
        <v>306</v>
      </c>
      <c r="B155" s="7" t="s">
        <v>119</v>
      </c>
      <c r="C155" s="1">
        <v>1370756</v>
      </c>
      <c r="D155" s="1">
        <v>1370755</v>
      </c>
      <c r="E155" s="5">
        <f>D155/C155%</f>
        <v>99.999927047556241</v>
      </c>
    </row>
    <row r="156" spans="1:5" ht="63">
      <c r="A156" s="7" t="s">
        <v>214</v>
      </c>
      <c r="B156" s="7" t="s">
        <v>120</v>
      </c>
      <c r="C156" s="1">
        <v>465993</v>
      </c>
      <c r="D156" s="1">
        <v>465993</v>
      </c>
      <c r="E156" s="5">
        <f t="shared" si="5"/>
        <v>100</v>
      </c>
    </row>
    <row r="157" spans="1:5" ht="47.25">
      <c r="A157" s="7" t="s">
        <v>215</v>
      </c>
      <c r="B157" s="7" t="s">
        <v>121</v>
      </c>
      <c r="C157" s="1">
        <v>8592636</v>
      </c>
      <c r="D157" s="1">
        <v>8592636</v>
      </c>
      <c r="E157" s="5">
        <f t="shared" si="5"/>
        <v>100</v>
      </c>
    </row>
    <row r="158" spans="1:5" ht="63">
      <c r="A158" s="7" t="s">
        <v>413</v>
      </c>
      <c r="B158" s="7" t="s">
        <v>414</v>
      </c>
      <c r="C158" s="1">
        <v>250800</v>
      </c>
      <c r="D158" s="1">
        <v>0</v>
      </c>
      <c r="E158" s="5">
        <f>D158/C158%</f>
        <v>0</v>
      </c>
    </row>
    <row r="159" spans="1:5" ht="47.25">
      <c r="A159" s="7" t="s">
        <v>395</v>
      </c>
      <c r="B159" s="7" t="s">
        <v>396</v>
      </c>
      <c r="C159" s="1">
        <v>1639989</v>
      </c>
      <c r="D159" s="1">
        <v>1639989</v>
      </c>
      <c r="E159" s="5">
        <f>D159/C159%</f>
        <v>100</v>
      </c>
    </row>
    <row r="160" spans="1:5" ht="31.5">
      <c r="A160" s="7" t="s">
        <v>397</v>
      </c>
      <c r="B160" s="7" t="s">
        <v>398</v>
      </c>
      <c r="C160" s="1">
        <v>50910</v>
      </c>
      <c r="D160" s="1">
        <v>50910</v>
      </c>
      <c r="E160" s="5">
        <f>D160/C160%</f>
        <v>100</v>
      </c>
    </row>
    <row r="161" spans="1:5" ht="47.25">
      <c r="A161" s="7" t="s">
        <v>216</v>
      </c>
      <c r="B161" s="7" t="s">
        <v>122</v>
      </c>
      <c r="C161" s="1">
        <v>7687461</v>
      </c>
      <c r="D161" s="1">
        <v>7687461</v>
      </c>
      <c r="E161" s="5">
        <f t="shared" si="5"/>
        <v>100</v>
      </c>
    </row>
    <row r="162" spans="1:5" ht="47.25">
      <c r="A162" s="7" t="s">
        <v>440</v>
      </c>
      <c r="B162" s="7" t="s">
        <v>123</v>
      </c>
      <c r="C162" s="1">
        <v>515000</v>
      </c>
      <c r="D162" s="1">
        <v>515000</v>
      </c>
      <c r="E162" s="5">
        <f t="shared" si="5"/>
        <v>100</v>
      </c>
    </row>
    <row r="163" spans="1:5" ht="31.5">
      <c r="A163" s="4" t="s">
        <v>217</v>
      </c>
      <c r="B163" s="4" t="s">
        <v>190</v>
      </c>
      <c r="C163" s="5">
        <f>C167+C194+C197+C200+C203+C206+C209+C212+C215+C221+C164+C220</f>
        <v>654842079</v>
      </c>
      <c r="D163" s="5">
        <f>D167+D194+D197+D200+D203+D206+D209+D212+D215+D221+D164+D220</f>
        <v>653534931</v>
      </c>
      <c r="E163" s="5">
        <f t="shared" si="5"/>
        <v>99.80038729307131</v>
      </c>
    </row>
    <row r="164" spans="1:5" ht="63">
      <c r="A164" s="9" t="s">
        <v>218</v>
      </c>
      <c r="B164" s="10" t="s">
        <v>150</v>
      </c>
      <c r="C164" s="5">
        <f>C165</f>
        <v>9357000</v>
      </c>
      <c r="D164" s="5">
        <f>D165</f>
        <v>9084584</v>
      </c>
      <c r="E164" s="5">
        <f t="shared" si="5"/>
        <v>97.088639521214063</v>
      </c>
    </row>
    <row r="165" spans="1:5" ht="47.25">
      <c r="A165" s="9" t="s">
        <v>219</v>
      </c>
      <c r="B165" s="10" t="s">
        <v>151</v>
      </c>
      <c r="C165" s="11">
        <f>C166</f>
        <v>9357000</v>
      </c>
      <c r="D165" s="11">
        <f>D166</f>
        <v>9084584</v>
      </c>
      <c r="E165" s="5">
        <f t="shared" si="5"/>
        <v>97.088639521214063</v>
      </c>
    </row>
    <row r="166" spans="1:5" ht="47.25">
      <c r="A166" s="6" t="s">
        <v>220</v>
      </c>
      <c r="B166" s="7" t="s">
        <v>151</v>
      </c>
      <c r="C166" s="1">
        <v>9357000</v>
      </c>
      <c r="D166" s="1">
        <v>9084584</v>
      </c>
      <c r="E166" s="5">
        <f t="shared" si="5"/>
        <v>97.088639521214063</v>
      </c>
    </row>
    <row r="167" spans="1:5" ht="47.25">
      <c r="A167" s="10" t="s">
        <v>221</v>
      </c>
      <c r="B167" s="10" t="s">
        <v>124</v>
      </c>
      <c r="C167" s="11">
        <f>C168</f>
        <v>586602449</v>
      </c>
      <c r="D167" s="11">
        <f>D168</f>
        <v>586100408</v>
      </c>
      <c r="E167" s="5">
        <f t="shared" si="5"/>
        <v>99.914415461296514</v>
      </c>
    </row>
    <row r="168" spans="1:5" ht="47.25">
      <c r="A168" s="10" t="s">
        <v>222</v>
      </c>
      <c r="B168" s="10" t="s">
        <v>124</v>
      </c>
      <c r="C168" s="11">
        <f>C184+C169+C170+C171+C172+C173+C174+C175+C176+C177+C178+C179+C180+C181+C182+C183+C185+C186+C187+C188+C189+C190+C191+C192+C193</f>
        <v>586602449</v>
      </c>
      <c r="D168" s="11">
        <f>D184+D169+D170+D171+D172+D173+D174+D175+D176+D177+D178+D179+D180+D181+D182+D183+D185+D186+D187+D188+D189+D190+D191+D192+D193</f>
        <v>586100408</v>
      </c>
      <c r="E168" s="5">
        <f t="shared" si="5"/>
        <v>99.914415461296514</v>
      </c>
    </row>
    <row r="169" spans="1:5" ht="63">
      <c r="A169" s="7" t="s">
        <v>223</v>
      </c>
      <c r="B169" s="7" t="s">
        <v>126</v>
      </c>
      <c r="C169" s="1">
        <v>6930</v>
      </c>
      <c r="D169" s="1">
        <v>6930</v>
      </c>
      <c r="E169" s="5">
        <f t="shared" si="5"/>
        <v>100</v>
      </c>
    </row>
    <row r="170" spans="1:5" ht="31.5">
      <c r="A170" s="7" t="s">
        <v>224</v>
      </c>
      <c r="B170" s="7" t="s">
        <v>127</v>
      </c>
      <c r="C170" s="1">
        <v>74345</v>
      </c>
      <c r="D170" s="1">
        <v>57824</v>
      </c>
      <c r="E170" s="5">
        <f t="shared" si="5"/>
        <v>77.777927231152063</v>
      </c>
    </row>
    <row r="171" spans="1:5" ht="47.25">
      <c r="A171" s="7" t="s">
        <v>225</v>
      </c>
      <c r="B171" s="7" t="s">
        <v>128</v>
      </c>
      <c r="C171" s="1">
        <v>1019000</v>
      </c>
      <c r="D171" s="1">
        <v>1019000</v>
      </c>
      <c r="E171" s="5">
        <f t="shared" si="5"/>
        <v>100</v>
      </c>
    </row>
    <row r="172" spans="1:5" ht="47.25">
      <c r="A172" s="7" t="s">
        <v>226</v>
      </c>
      <c r="B172" s="7" t="s">
        <v>129</v>
      </c>
      <c r="C172" s="1">
        <v>24314</v>
      </c>
      <c r="D172" s="1">
        <v>24314</v>
      </c>
      <c r="E172" s="5">
        <f t="shared" si="5"/>
        <v>100</v>
      </c>
    </row>
    <row r="173" spans="1:5" ht="78.75">
      <c r="A173" s="7" t="s">
        <v>227</v>
      </c>
      <c r="B173" s="7" t="s">
        <v>130</v>
      </c>
      <c r="C173" s="1">
        <v>2715720</v>
      </c>
      <c r="D173" s="1">
        <v>2715720</v>
      </c>
      <c r="E173" s="5">
        <f t="shared" si="5"/>
        <v>100</v>
      </c>
    </row>
    <row r="174" spans="1:5" ht="47.25">
      <c r="A174" s="7" t="s">
        <v>228</v>
      </c>
      <c r="B174" s="7" t="s">
        <v>131</v>
      </c>
      <c r="C174" s="1">
        <v>90200</v>
      </c>
      <c r="D174" s="1">
        <v>90200</v>
      </c>
      <c r="E174" s="5">
        <f t="shared" si="5"/>
        <v>100</v>
      </c>
    </row>
    <row r="175" spans="1:5" ht="78.75">
      <c r="A175" s="7" t="s">
        <v>229</v>
      </c>
      <c r="B175" s="7" t="s">
        <v>132</v>
      </c>
      <c r="C175" s="1">
        <v>6079900</v>
      </c>
      <c r="D175" s="1">
        <v>6079900</v>
      </c>
      <c r="E175" s="5">
        <f t="shared" si="5"/>
        <v>100</v>
      </c>
    </row>
    <row r="176" spans="1:5" ht="31.5">
      <c r="A176" s="7" t="s">
        <v>230</v>
      </c>
      <c r="B176" s="7" t="s">
        <v>133</v>
      </c>
      <c r="C176" s="1">
        <v>1637432</v>
      </c>
      <c r="D176" s="1">
        <v>1530101</v>
      </c>
      <c r="E176" s="5">
        <f t="shared" si="5"/>
        <v>93.4451629136355</v>
      </c>
    </row>
    <row r="177" spans="1:5" ht="47.25">
      <c r="A177" s="7" t="s">
        <v>231</v>
      </c>
      <c r="B177" s="7" t="s">
        <v>134</v>
      </c>
      <c r="C177" s="1">
        <v>106544780</v>
      </c>
      <c r="D177" s="1">
        <v>106544780</v>
      </c>
      <c r="E177" s="5">
        <f t="shared" si="5"/>
        <v>100</v>
      </c>
    </row>
    <row r="178" spans="1:5" ht="31.5">
      <c r="A178" s="7" t="s">
        <v>232</v>
      </c>
      <c r="B178" s="7" t="s">
        <v>135</v>
      </c>
      <c r="C178" s="1">
        <v>246760061</v>
      </c>
      <c r="D178" s="1">
        <v>246760061</v>
      </c>
      <c r="E178" s="5">
        <f t="shared" si="5"/>
        <v>100</v>
      </c>
    </row>
    <row r="179" spans="1:5" ht="31.5">
      <c r="A179" s="7" t="s">
        <v>233</v>
      </c>
      <c r="B179" s="7" t="s">
        <v>136</v>
      </c>
      <c r="C179" s="1">
        <v>13871304</v>
      </c>
      <c r="D179" s="1">
        <v>13871304</v>
      </c>
      <c r="E179" s="5">
        <f t="shared" si="5"/>
        <v>100</v>
      </c>
    </row>
    <row r="180" spans="1:5" ht="78.75">
      <c r="A180" s="7" t="s">
        <v>234</v>
      </c>
      <c r="B180" s="7" t="s">
        <v>137</v>
      </c>
      <c r="C180" s="1">
        <v>24805464</v>
      </c>
      <c r="D180" s="1">
        <v>24805464</v>
      </c>
      <c r="E180" s="5">
        <f t="shared" si="5"/>
        <v>100</v>
      </c>
    </row>
    <row r="181" spans="1:5" ht="63">
      <c r="A181" s="7" t="s">
        <v>235</v>
      </c>
      <c r="B181" s="7" t="s">
        <v>138</v>
      </c>
      <c r="C181" s="1">
        <v>17025233</v>
      </c>
      <c r="D181" s="1">
        <v>17025231</v>
      </c>
      <c r="E181" s="5">
        <f t="shared" si="5"/>
        <v>99.999988252730532</v>
      </c>
    </row>
    <row r="182" spans="1:5" ht="31.5">
      <c r="A182" s="7" t="s">
        <v>236</v>
      </c>
      <c r="B182" s="7" t="s">
        <v>139</v>
      </c>
      <c r="C182" s="1">
        <v>2187694</v>
      </c>
      <c r="D182" s="1">
        <v>2187694</v>
      </c>
      <c r="E182" s="5">
        <f t="shared" si="5"/>
        <v>100</v>
      </c>
    </row>
    <row r="183" spans="1:5" ht="47.25">
      <c r="A183" s="7" t="s">
        <v>237</v>
      </c>
      <c r="B183" s="7" t="s">
        <v>140</v>
      </c>
      <c r="C183" s="1">
        <v>6820</v>
      </c>
      <c r="D183" s="1">
        <v>6820</v>
      </c>
      <c r="E183" s="5">
        <f t="shared" si="5"/>
        <v>100</v>
      </c>
    </row>
    <row r="184" spans="1:5" ht="31.5">
      <c r="A184" s="7" t="s">
        <v>286</v>
      </c>
      <c r="B184" s="7" t="s">
        <v>125</v>
      </c>
      <c r="C184" s="1">
        <v>697000</v>
      </c>
      <c r="D184" s="1">
        <v>668053</v>
      </c>
      <c r="E184" s="5">
        <f>D184/C184%</f>
        <v>95.846915351506453</v>
      </c>
    </row>
    <row r="185" spans="1:5" ht="78.75">
      <c r="A185" s="7" t="s">
        <v>238</v>
      </c>
      <c r="B185" s="7" t="s">
        <v>141</v>
      </c>
      <c r="C185" s="1">
        <v>26508000</v>
      </c>
      <c r="D185" s="1">
        <v>26319949</v>
      </c>
      <c r="E185" s="5">
        <f t="shared" si="5"/>
        <v>99.290587747095216</v>
      </c>
    </row>
    <row r="186" spans="1:5" ht="31.5">
      <c r="A186" s="7" t="s">
        <v>239</v>
      </c>
      <c r="B186" s="7" t="s">
        <v>142</v>
      </c>
      <c r="C186" s="1">
        <v>9588000</v>
      </c>
      <c r="D186" s="1">
        <v>9587927</v>
      </c>
      <c r="E186" s="5">
        <f t="shared" si="5"/>
        <v>99.999238631622859</v>
      </c>
    </row>
    <row r="187" spans="1:5" ht="94.5">
      <c r="A187" s="7" t="s">
        <v>240</v>
      </c>
      <c r="B187" s="7" t="s">
        <v>143</v>
      </c>
      <c r="C187" s="1">
        <v>78683436</v>
      </c>
      <c r="D187" s="1">
        <v>78683436</v>
      </c>
      <c r="E187" s="5">
        <f t="shared" si="5"/>
        <v>100</v>
      </c>
    </row>
    <row r="188" spans="1:5" ht="31.5">
      <c r="A188" s="7" t="s">
        <v>241</v>
      </c>
      <c r="B188" s="7" t="s">
        <v>144</v>
      </c>
      <c r="C188" s="1">
        <v>3689700</v>
      </c>
      <c r="D188" s="1">
        <v>3689699</v>
      </c>
      <c r="E188" s="5">
        <f t="shared" si="5"/>
        <v>99.999972897525538</v>
      </c>
    </row>
    <row r="189" spans="1:5" ht="47.25">
      <c r="A189" s="7" t="s">
        <v>242</v>
      </c>
      <c r="B189" s="7" t="s">
        <v>145</v>
      </c>
      <c r="C189" s="1">
        <v>16344000</v>
      </c>
      <c r="D189" s="1">
        <v>16309505</v>
      </c>
      <c r="E189" s="5">
        <f t="shared" si="5"/>
        <v>99.78894395496819</v>
      </c>
    </row>
    <row r="190" spans="1:5" ht="63">
      <c r="A190" s="7" t="s">
        <v>243</v>
      </c>
      <c r="B190" s="7" t="s">
        <v>146</v>
      </c>
      <c r="C190" s="1">
        <v>19042000</v>
      </c>
      <c r="D190" s="1">
        <v>18921342</v>
      </c>
      <c r="E190" s="5">
        <f t="shared" si="5"/>
        <v>99.366358575779856</v>
      </c>
    </row>
    <row r="191" spans="1:5" ht="47.25">
      <c r="A191" s="6" t="s">
        <v>244</v>
      </c>
      <c r="B191" s="7" t="s">
        <v>147</v>
      </c>
      <c r="C191" s="1">
        <v>8857000</v>
      </c>
      <c r="D191" s="1">
        <v>8857000</v>
      </c>
      <c r="E191" s="5">
        <f t="shared" si="5"/>
        <v>100</v>
      </c>
    </row>
    <row r="192" spans="1:5" ht="78.75">
      <c r="A192" s="6" t="s">
        <v>245</v>
      </c>
      <c r="B192" s="7" t="s">
        <v>148</v>
      </c>
      <c r="C192" s="1">
        <v>336000</v>
      </c>
      <c r="D192" s="1">
        <v>330038</v>
      </c>
      <c r="E192" s="5">
        <f t="shared" si="5"/>
        <v>98.225595238095238</v>
      </c>
    </row>
    <row r="193" spans="1:5" ht="78.75">
      <c r="A193" s="6" t="s">
        <v>246</v>
      </c>
      <c r="B193" s="7" t="s">
        <v>149</v>
      </c>
      <c r="C193" s="1">
        <v>8116</v>
      </c>
      <c r="D193" s="1">
        <v>8116</v>
      </c>
      <c r="E193" s="5">
        <f t="shared" si="5"/>
        <v>100</v>
      </c>
    </row>
    <row r="194" spans="1:5" ht="78.75">
      <c r="A194" s="9" t="s">
        <v>247</v>
      </c>
      <c r="B194" s="10" t="s">
        <v>152</v>
      </c>
      <c r="C194" s="11">
        <f>C196</f>
        <v>25055287</v>
      </c>
      <c r="D194" s="11">
        <f>D196</f>
        <v>25055280</v>
      </c>
      <c r="E194" s="5">
        <f t="shared" ref="E194:E254" si="6">D194/C194%</f>
        <v>99.999972061784803</v>
      </c>
    </row>
    <row r="195" spans="1:5" ht="78.75">
      <c r="A195" s="9" t="s">
        <v>248</v>
      </c>
      <c r="B195" s="10" t="s">
        <v>153</v>
      </c>
      <c r="C195" s="11">
        <f>C196</f>
        <v>25055287</v>
      </c>
      <c r="D195" s="11">
        <f>D196</f>
        <v>25055280</v>
      </c>
      <c r="E195" s="5">
        <f t="shared" si="6"/>
        <v>99.999972061784803</v>
      </c>
    </row>
    <row r="196" spans="1:5" ht="78.75">
      <c r="A196" s="6" t="s">
        <v>249</v>
      </c>
      <c r="B196" s="7" t="s">
        <v>153</v>
      </c>
      <c r="C196" s="1">
        <v>25055287</v>
      </c>
      <c r="D196" s="1">
        <v>25055280</v>
      </c>
      <c r="E196" s="5">
        <f t="shared" si="6"/>
        <v>99.999972061784803</v>
      </c>
    </row>
    <row r="197" spans="1:5" ht="78.75">
      <c r="A197" s="9" t="s">
        <v>250</v>
      </c>
      <c r="B197" s="10" t="s">
        <v>154</v>
      </c>
      <c r="C197" s="11">
        <f>C198</f>
        <v>2962</v>
      </c>
      <c r="D197" s="11">
        <f>D198</f>
        <v>2962</v>
      </c>
      <c r="E197" s="5">
        <f t="shared" si="6"/>
        <v>100</v>
      </c>
    </row>
    <row r="198" spans="1:5" ht="78.75">
      <c r="A198" s="9" t="s">
        <v>251</v>
      </c>
      <c r="B198" s="10" t="s">
        <v>155</v>
      </c>
      <c r="C198" s="11">
        <f>C199</f>
        <v>2962</v>
      </c>
      <c r="D198" s="11">
        <f>D199</f>
        <v>2962</v>
      </c>
      <c r="E198" s="5">
        <f t="shared" si="6"/>
        <v>100</v>
      </c>
    </row>
    <row r="199" spans="1:5" ht="78.75">
      <c r="A199" s="6" t="s">
        <v>252</v>
      </c>
      <c r="B199" s="7" t="s">
        <v>155</v>
      </c>
      <c r="C199" s="1">
        <v>2962</v>
      </c>
      <c r="D199" s="1">
        <v>2962</v>
      </c>
      <c r="E199" s="5">
        <f t="shared" si="6"/>
        <v>100</v>
      </c>
    </row>
    <row r="200" spans="1:5" ht="78.75">
      <c r="A200" s="9" t="s">
        <v>253</v>
      </c>
      <c r="B200" s="10" t="s">
        <v>156</v>
      </c>
      <c r="C200" s="11">
        <f>C201</f>
        <v>177344</v>
      </c>
      <c r="D200" s="11">
        <f>D201</f>
        <v>177343</v>
      </c>
      <c r="E200" s="5">
        <f t="shared" si="6"/>
        <v>99.999436124142903</v>
      </c>
    </row>
    <row r="201" spans="1:5" ht="78.75">
      <c r="A201" s="9" t="s">
        <v>254</v>
      </c>
      <c r="B201" s="10" t="s">
        <v>157</v>
      </c>
      <c r="C201" s="11">
        <f>C202</f>
        <v>177344</v>
      </c>
      <c r="D201" s="11">
        <f>D202</f>
        <v>177343</v>
      </c>
      <c r="E201" s="5">
        <f t="shared" si="6"/>
        <v>99.999436124142903</v>
      </c>
    </row>
    <row r="202" spans="1:5" ht="94.5">
      <c r="A202" s="9" t="s">
        <v>255</v>
      </c>
      <c r="B202" s="7" t="s">
        <v>158</v>
      </c>
      <c r="C202" s="1">
        <v>177344</v>
      </c>
      <c r="D202" s="1">
        <v>177343</v>
      </c>
      <c r="E202" s="5">
        <f t="shared" si="6"/>
        <v>99.999436124142903</v>
      </c>
    </row>
    <row r="203" spans="1:5" ht="78.75">
      <c r="A203" s="10" t="s">
        <v>256</v>
      </c>
      <c r="B203" s="10" t="s">
        <v>191</v>
      </c>
      <c r="C203" s="11">
        <f>C204</f>
        <v>2377101</v>
      </c>
      <c r="D203" s="11">
        <f>D204</f>
        <v>2377101</v>
      </c>
      <c r="E203" s="5">
        <f t="shared" si="6"/>
        <v>100</v>
      </c>
    </row>
    <row r="204" spans="1:5" ht="94.5">
      <c r="A204" s="10" t="s">
        <v>257</v>
      </c>
      <c r="B204" s="10" t="s">
        <v>159</v>
      </c>
      <c r="C204" s="11">
        <f>C205</f>
        <v>2377101</v>
      </c>
      <c r="D204" s="11">
        <f>D205</f>
        <v>2377101</v>
      </c>
      <c r="E204" s="5">
        <f t="shared" si="6"/>
        <v>100</v>
      </c>
    </row>
    <row r="205" spans="1:5" ht="94.5">
      <c r="A205" s="7" t="s">
        <v>258</v>
      </c>
      <c r="B205" s="7" t="s">
        <v>160</v>
      </c>
      <c r="C205" s="1">
        <v>2377101</v>
      </c>
      <c r="D205" s="1">
        <v>2377101</v>
      </c>
      <c r="E205" s="5">
        <f t="shared" si="6"/>
        <v>100</v>
      </c>
    </row>
    <row r="206" spans="1:5" ht="47.25">
      <c r="A206" s="10" t="s">
        <v>259</v>
      </c>
      <c r="B206" s="10" t="s">
        <v>161</v>
      </c>
      <c r="C206" s="11">
        <f>C207</f>
        <v>12231000</v>
      </c>
      <c r="D206" s="11">
        <f>D207</f>
        <v>11867884</v>
      </c>
      <c r="E206" s="5">
        <f t="shared" si="6"/>
        <v>97.03118305943913</v>
      </c>
    </row>
    <row r="207" spans="1:5" ht="47.25">
      <c r="A207" s="10" t="s">
        <v>260</v>
      </c>
      <c r="B207" s="10" t="s">
        <v>162</v>
      </c>
      <c r="C207" s="11">
        <f>C208</f>
        <v>12231000</v>
      </c>
      <c r="D207" s="11">
        <f>D208</f>
        <v>11867884</v>
      </c>
      <c r="E207" s="5">
        <f t="shared" si="6"/>
        <v>97.03118305943913</v>
      </c>
    </row>
    <row r="208" spans="1:5" ht="47.25">
      <c r="A208" s="7" t="s">
        <v>261</v>
      </c>
      <c r="B208" s="7" t="s">
        <v>163</v>
      </c>
      <c r="C208" s="1">
        <v>12231000</v>
      </c>
      <c r="D208" s="1">
        <v>11867884</v>
      </c>
      <c r="E208" s="5">
        <f t="shared" si="6"/>
        <v>97.03118305943913</v>
      </c>
    </row>
    <row r="209" spans="1:5" ht="63">
      <c r="A209" s="9" t="s">
        <v>262</v>
      </c>
      <c r="B209" s="10" t="s">
        <v>164</v>
      </c>
      <c r="C209" s="11">
        <f>C210</f>
        <v>271956</v>
      </c>
      <c r="D209" s="11">
        <f>D210</f>
        <v>120917</v>
      </c>
      <c r="E209" s="5">
        <f t="shared" si="6"/>
        <v>44.461971789554191</v>
      </c>
    </row>
    <row r="210" spans="1:5" ht="63">
      <c r="A210" s="10" t="s">
        <v>263</v>
      </c>
      <c r="B210" s="10" t="s">
        <v>165</v>
      </c>
      <c r="C210" s="11">
        <f>C211</f>
        <v>271956</v>
      </c>
      <c r="D210" s="11">
        <f>D211</f>
        <v>120917</v>
      </c>
      <c r="E210" s="5">
        <f t="shared" si="6"/>
        <v>44.461971789554191</v>
      </c>
    </row>
    <row r="211" spans="1:5" ht="63">
      <c r="A211" s="7" t="s">
        <v>264</v>
      </c>
      <c r="B211" s="7" t="s">
        <v>166</v>
      </c>
      <c r="C211" s="1">
        <v>271956</v>
      </c>
      <c r="D211" s="1">
        <v>120917</v>
      </c>
      <c r="E211" s="5">
        <f t="shared" si="6"/>
        <v>44.461971789554191</v>
      </c>
    </row>
    <row r="212" spans="1:5" ht="110.25">
      <c r="A212" s="9" t="s">
        <v>265</v>
      </c>
      <c r="B212" s="12" t="s">
        <v>363</v>
      </c>
      <c r="C212" s="11">
        <f>C213</f>
        <v>8068040</v>
      </c>
      <c r="D212" s="11">
        <f>D213</f>
        <v>8051802</v>
      </c>
      <c r="E212" s="5">
        <f t="shared" si="6"/>
        <v>99.79873674399235</v>
      </c>
    </row>
    <row r="213" spans="1:5" ht="126">
      <c r="A213" s="9" t="s">
        <v>266</v>
      </c>
      <c r="B213" s="12" t="s">
        <v>362</v>
      </c>
      <c r="C213" s="11">
        <f>C214</f>
        <v>8068040</v>
      </c>
      <c r="D213" s="11">
        <f>D214</f>
        <v>8051802</v>
      </c>
      <c r="E213" s="5">
        <f t="shared" si="6"/>
        <v>99.79873674399235</v>
      </c>
    </row>
    <row r="214" spans="1:5" ht="126">
      <c r="A214" s="6" t="s">
        <v>267</v>
      </c>
      <c r="B214" s="8" t="s">
        <v>362</v>
      </c>
      <c r="C214" s="1">
        <v>8068040</v>
      </c>
      <c r="D214" s="1">
        <v>8051802</v>
      </c>
      <c r="E214" s="5">
        <f t="shared" si="6"/>
        <v>99.79873674399235</v>
      </c>
    </row>
    <row r="215" spans="1:5" ht="78.75">
      <c r="A215" s="9" t="s">
        <v>268</v>
      </c>
      <c r="B215" s="10" t="s">
        <v>167</v>
      </c>
      <c r="C215" s="11">
        <f>C216</f>
        <v>462402</v>
      </c>
      <c r="D215" s="11">
        <f>D216</f>
        <v>462274</v>
      </c>
      <c r="E215" s="5">
        <f t="shared" si="6"/>
        <v>99.972318458830188</v>
      </c>
    </row>
    <row r="216" spans="1:5" ht="63">
      <c r="A216" s="9" t="s">
        <v>269</v>
      </c>
      <c r="B216" s="10" t="s">
        <v>168</v>
      </c>
      <c r="C216" s="11">
        <f>C217</f>
        <v>462402</v>
      </c>
      <c r="D216" s="11">
        <f>D217</f>
        <v>462274</v>
      </c>
      <c r="E216" s="5">
        <f t="shared" si="6"/>
        <v>99.972318458830188</v>
      </c>
    </row>
    <row r="217" spans="1:5" ht="63">
      <c r="A217" s="6" t="s">
        <v>270</v>
      </c>
      <c r="B217" s="7" t="s">
        <v>169</v>
      </c>
      <c r="C217" s="1">
        <v>462402</v>
      </c>
      <c r="D217" s="1">
        <v>462274</v>
      </c>
      <c r="E217" s="5">
        <f t="shared" si="6"/>
        <v>99.972318458830188</v>
      </c>
    </row>
    <row r="218" spans="1:5" ht="47.25">
      <c r="A218" s="9" t="s">
        <v>271</v>
      </c>
      <c r="B218" s="10" t="s">
        <v>296</v>
      </c>
      <c r="C218" s="11">
        <f>C219</f>
        <v>8258000</v>
      </c>
      <c r="D218" s="11">
        <f>D219</f>
        <v>8255838</v>
      </c>
      <c r="E218" s="5">
        <f t="shared" si="6"/>
        <v>99.973819326713496</v>
      </c>
    </row>
    <row r="219" spans="1:5" ht="63">
      <c r="A219" s="9" t="s">
        <v>272</v>
      </c>
      <c r="B219" s="10" t="s">
        <v>295</v>
      </c>
      <c r="C219" s="11">
        <f>C220</f>
        <v>8258000</v>
      </c>
      <c r="D219" s="11">
        <f>D220</f>
        <v>8255838</v>
      </c>
      <c r="E219" s="5">
        <f t="shared" si="6"/>
        <v>99.973819326713496</v>
      </c>
    </row>
    <row r="220" spans="1:5" ht="63">
      <c r="A220" s="6" t="s">
        <v>273</v>
      </c>
      <c r="B220" s="7" t="s">
        <v>295</v>
      </c>
      <c r="C220" s="1">
        <v>8258000</v>
      </c>
      <c r="D220" s="1">
        <v>8255838</v>
      </c>
      <c r="E220" s="5">
        <f t="shared" si="6"/>
        <v>99.973819326713496</v>
      </c>
    </row>
    <row r="221" spans="1:5" ht="31.5">
      <c r="A221" s="9" t="s">
        <v>274</v>
      </c>
      <c r="B221" s="10" t="s">
        <v>170</v>
      </c>
      <c r="C221" s="11">
        <f>C222</f>
        <v>1978538</v>
      </c>
      <c r="D221" s="11">
        <f>D222</f>
        <v>1978538</v>
      </c>
      <c r="E221" s="5">
        <f t="shared" si="6"/>
        <v>100</v>
      </c>
    </row>
    <row r="222" spans="1:5" ht="47.25">
      <c r="A222" s="9" t="s">
        <v>275</v>
      </c>
      <c r="B222" s="10" t="s">
        <v>171</v>
      </c>
      <c r="C222" s="11">
        <f>C223</f>
        <v>1978538</v>
      </c>
      <c r="D222" s="11">
        <f>D223</f>
        <v>1978538</v>
      </c>
      <c r="E222" s="5">
        <f t="shared" si="6"/>
        <v>100</v>
      </c>
    </row>
    <row r="223" spans="1:5" ht="47.25">
      <c r="A223" s="6" t="s">
        <v>276</v>
      </c>
      <c r="B223" s="7" t="s">
        <v>171</v>
      </c>
      <c r="C223" s="1">
        <v>1978538</v>
      </c>
      <c r="D223" s="1">
        <v>1978538</v>
      </c>
      <c r="E223" s="5">
        <f t="shared" si="6"/>
        <v>100</v>
      </c>
    </row>
    <row r="224" spans="1:5" ht="15.75">
      <c r="A224" s="3" t="s">
        <v>277</v>
      </c>
      <c r="B224" s="4" t="s">
        <v>172</v>
      </c>
      <c r="C224" s="5">
        <f>C225+C230</f>
        <v>14397815</v>
      </c>
      <c r="D224" s="5">
        <f>D225+D230</f>
        <v>14397659</v>
      </c>
      <c r="E224" s="5">
        <f t="shared" si="6"/>
        <v>99.99891650226094</v>
      </c>
    </row>
    <row r="225" spans="1:5" ht="78.75">
      <c r="A225" s="9" t="s">
        <v>278</v>
      </c>
      <c r="B225" s="10" t="s">
        <v>173</v>
      </c>
      <c r="C225" s="11">
        <f>C226</f>
        <v>11985412</v>
      </c>
      <c r="D225" s="11">
        <f>D226</f>
        <v>11985412</v>
      </c>
      <c r="E225" s="5">
        <f t="shared" si="6"/>
        <v>100</v>
      </c>
    </row>
    <row r="226" spans="1:5" ht="78.75">
      <c r="A226" s="9" t="s">
        <v>279</v>
      </c>
      <c r="B226" s="10" t="s">
        <v>174</v>
      </c>
      <c r="C226" s="11">
        <f>C227+C228+C229</f>
        <v>11985412</v>
      </c>
      <c r="D226" s="11">
        <f>D227+D228+D229</f>
        <v>11985412</v>
      </c>
      <c r="E226" s="5">
        <f t="shared" si="6"/>
        <v>100</v>
      </c>
    </row>
    <row r="227" spans="1:5" ht="94.5">
      <c r="A227" s="6" t="s">
        <v>280</v>
      </c>
      <c r="B227" s="7" t="s">
        <v>174</v>
      </c>
      <c r="C227" s="1">
        <v>2214000</v>
      </c>
      <c r="D227" s="1">
        <v>2214000</v>
      </c>
      <c r="E227" s="5">
        <f t="shared" si="6"/>
        <v>100</v>
      </c>
    </row>
    <row r="228" spans="1:5" ht="94.5">
      <c r="A228" s="6" t="s">
        <v>281</v>
      </c>
      <c r="B228" s="7" t="s">
        <v>174</v>
      </c>
      <c r="C228" s="1">
        <v>392080</v>
      </c>
      <c r="D228" s="1">
        <v>392080</v>
      </c>
      <c r="E228" s="5">
        <f t="shared" si="6"/>
        <v>100</v>
      </c>
    </row>
    <row r="229" spans="1:5" ht="94.5">
      <c r="A229" s="6" t="s">
        <v>282</v>
      </c>
      <c r="B229" s="7" t="s">
        <v>174</v>
      </c>
      <c r="C229" s="1">
        <v>9379332</v>
      </c>
      <c r="D229" s="1">
        <v>9379332</v>
      </c>
      <c r="E229" s="5">
        <f t="shared" si="6"/>
        <v>99.999999999999986</v>
      </c>
    </row>
    <row r="230" spans="1:5" ht="31.5">
      <c r="A230" s="9" t="s">
        <v>300</v>
      </c>
      <c r="B230" s="10" t="s">
        <v>297</v>
      </c>
      <c r="C230" s="11">
        <f>C231+C233</f>
        <v>2412403</v>
      </c>
      <c r="D230" s="11">
        <f>D231+D233</f>
        <v>2412247</v>
      </c>
      <c r="E230" s="5">
        <f t="shared" si="6"/>
        <v>99.993533418753003</v>
      </c>
    </row>
    <row r="231" spans="1:5" ht="31.5">
      <c r="A231" s="9" t="s">
        <v>299</v>
      </c>
      <c r="B231" s="10" t="s">
        <v>297</v>
      </c>
      <c r="C231" s="11">
        <f>C232</f>
        <v>1450403</v>
      </c>
      <c r="D231" s="11">
        <f>D232</f>
        <v>1450400</v>
      </c>
      <c r="E231" s="5">
        <f t="shared" si="6"/>
        <v>99.999793160935269</v>
      </c>
    </row>
    <row r="232" spans="1:5" ht="31.5">
      <c r="A232" s="6" t="s">
        <v>298</v>
      </c>
      <c r="B232" s="7" t="s">
        <v>297</v>
      </c>
      <c r="C232" s="1">
        <v>1450403</v>
      </c>
      <c r="D232" s="1">
        <v>1450400</v>
      </c>
      <c r="E232" s="5">
        <f t="shared" si="6"/>
        <v>99.999793160935269</v>
      </c>
    </row>
    <row r="233" spans="1:5" ht="31.5">
      <c r="A233" s="9" t="s">
        <v>419</v>
      </c>
      <c r="B233" s="10" t="s">
        <v>420</v>
      </c>
      <c r="C233" s="11">
        <f>C234</f>
        <v>962000</v>
      </c>
      <c r="D233" s="11">
        <f>D234</f>
        <v>961847</v>
      </c>
      <c r="E233" s="5">
        <f t="shared" si="6"/>
        <v>99.984095634095638</v>
      </c>
    </row>
    <row r="234" spans="1:5" ht="31.5">
      <c r="A234" s="9" t="s">
        <v>418</v>
      </c>
      <c r="B234" s="10" t="s">
        <v>417</v>
      </c>
      <c r="C234" s="11">
        <f>C235</f>
        <v>962000</v>
      </c>
      <c r="D234" s="11">
        <f>D235</f>
        <v>961847</v>
      </c>
      <c r="E234" s="5">
        <f t="shared" si="6"/>
        <v>99.984095634095638</v>
      </c>
    </row>
    <row r="235" spans="1:5" ht="94.5">
      <c r="A235" s="6" t="s">
        <v>415</v>
      </c>
      <c r="B235" s="7" t="s">
        <v>416</v>
      </c>
      <c r="C235" s="1">
        <v>962000</v>
      </c>
      <c r="D235" s="1">
        <v>961847</v>
      </c>
      <c r="E235" s="5">
        <f t="shared" si="6"/>
        <v>99.984095634095638</v>
      </c>
    </row>
    <row r="236" spans="1:5" ht="94.5">
      <c r="A236" s="3" t="s">
        <v>421</v>
      </c>
      <c r="B236" s="4" t="s">
        <v>424</v>
      </c>
      <c r="C236" s="5">
        <f>C237</f>
        <v>0</v>
      </c>
      <c r="D236" s="5">
        <f>D237</f>
        <v>96848</v>
      </c>
      <c r="E236" s="5"/>
    </row>
    <row r="237" spans="1:5" ht="78.75">
      <c r="A237" s="9" t="s">
        <v>421</v>
      </c>
      <c r="B237" s="10" t="s">
        <v>422</v>
      </c>
      <c r="C237" s="11">
        <f>C238</f>
        <v>0</v>
      </c>
      <c r="D237" s="11">
        <f>D238</f>
        <v>96848</v>
      </c>
      <c r="E237" s="5"/>
    </row>
    <row r="238" spans="1:5" ht="78.75">
      <c r="A238" s="6" t="s">
        <v>423</v>
      </c>
      <c r="B238" s="7" t="s">
        <v>422</v>
      </c>
      <c r="C238" s="1">
        <v>0</v>
      </c>
      <c r="D238" s="1">
        <v>96848</v>
      </c>
      <c r="E238" s="5"/>
    </row>
    <row r="239" spans="1:5" ht="63">
      <c r="A239" s="3" t="s">
        <v>364</v>
      </c>
      <c r="B239" s="4" t="s">
        <v>365</v>
      </c>
      <c r="C239" s="5">
        <v>0</v>
      </c>
      <c r="D239" s="5">
        <f>D240+D242+D250+D246+D248+D253+D244</f>
        <v>-162929</v>
      </c>
      <c r="E239" s="5"/>
    </row>
    <row r="240" spans="1:5" ht="47.25">
      <c r="A240" s="9" t="s">
        <v>366</v>
      </c>
      <c r="B240" s="10" t="s">
        <v>367</v>
      </c>
      <c r="C240" s="11">
        <v>0</v>
      </c>
      <c r="D240" s="11">
        <f>D241</f>
        <v>-8672</v>
      </c>
      <c r="E240" s="5"/>
    </row>
    <row r="241" spans="1:5" ht="63">
      <c r="A241" s="6" t="s">
        <v>368</v>
      </c>
      <c r="B241" s="7" t="s">
        <v>367</v>
      </c>
      <c r="C241" s="1">
        <v>0</v>
      </c>
      <c r="D241" s="1">
        <v>-8672</v>
      </c>
      <c r="E241" s="5"/>
    </row>
    <row r="242" spans="1:5" ht="78.75">
      <c r="A242" s="9" t="s">
        <v>369</v>
      </c>
      <c r="B242" s="10" t="s">
        <v>370</v>
      </c>
      <c r="C242" s="11">
        <v>0</v>
      </c>
      <c r="D242" s="11">
        <f>D243</f>
        <v>-16759</v>
      </c>
      <c r="E242" s="5"/>
    </row>
    <row r="243" spans="1:5" ht="78.75">
      <c r="A243" s="6" t="s">
        <v>371</v>
      </c>
      <c r="B243" s="7" t="s">
        <v>370</v>
      </c>
      <c r="C243" s="1">
        <v>0</v>
      </c>
      <c r="D243" s="1">
        <v>-16759</v>
      </c>
      <c r="E243" s="5"/>
    </row>
    <row r="244" spans="1:5" ht="173.25">
      <c r="A244" s="9" t="s">
        <v>449</v>
      </c>
      <c r="B244" s="10" t="s">
        <v>448</v>
      </c>
      <c r="C244" s="1">
        <v>0</v>
      </c>
      <c r="D244" s="1">
        <v>-10971</v>
      </c>
      <c r="E244" s="5"/>
    </row>
    <row r="245" spans="1:5" ht="173.25">
      <c r="A245" s="6" t="s">
        <v>447</v>
      </c>
      <c r="B245" s="7" t="s">
        <v>448</v>
      </c>
      <c r="C245" s="1">
        <v>0</v>
      </c>
      <c r="D245" s="1">
        <v>-10971</v>
      </c>
      <c r="E245" s="5"/>
    </row>
    <row r="246" spans="1:5" ht="173.25">
      <c r="A246" s="9" t="s">
        <v>401</v>
      </c>
      <c r="B246" s="12" t="s">
        <v>400</v>
      </c>
      <c r="C246" s="11">
        <f>C247</f>
        <v>0</v>
      </c>
      <c r="D246" s="11">
        <f>D247</f>
        <v>-11559</v>
      </c>
      <c r="E246" s="5"/>
    </row>
    <row r="247" spans="1:5" ht="173.25">
      <c r="A247" s="9" t="s">
        <v>399</v>
      </c>
      <c r="B247" s="8" t="s">
        <v>400</v>
      </c>
      <c r="C247" s="1">
        <v>0</v>
      </c>
      <c r="D247" s="1">
        <v>-11559</v>
      </c>
      <c r="E247" s="5"/>
    </row>
    <row r="248" spans="1:5" ht="78.75">
      <c r="A248" s="9" t="s">
        <v>403</v>
      </c>
      <c r="B248" s="12" t="s">
        <v>402</v>
      </c>
      <c r="C248" s="1">
        <f>C249</f>
        <v>0</v>
      </c>
      <c r="D248" s="1">
        <f>D249</f>
        <v>-841</v>
      </c>
      <c r="E248" s="5"/>
    </row>
    <row r="249" spans="1:5" ht="78.75">
      <c r="A249" s="6" t="s">
        <v>404</v>
      </c>
      <c r="B249" s="8" t="s">
        <v>402</v>
      </c>
      <c r="C249" s="1">
        <v>0</v>
      </c>
      <c r="D249" s="1">
        <v>-841</v>
      </c>
      <c r="E249" s="18"/>
    </row>
    <row r="250" spans="1:5" ht="63">
      <c r="A250" s="9" t="s">
        <v>372</v>
      </c>
      <c r="B250" s="10" t="s">
        <v>373</v>
      </c>
      <c r="C250" s="11">
        <v>0</v>
      </c>
      <c r="D250" s="11">
        <f>SUM(D251:D252)</f>
        <v>-17279</v>
      </c>
      <c r="E250" s="5"/>
    </row>
    <row r="251" spans="1:5" ht="63">
      <c r="A251" s="9" t="s">
        <v>374</v>
      </c>
      <c r="B251" s="7" t="s">
        <v>373</v>
      </c>
      <c r="C251" s="1">
        <v>0</v>
      </c>
      <c r="D251" s="1">
        <v>-3761</v>
      </c>
      <c r="E251" s="5"/>
    </row>
    <row r="252" spans="1:5" ht="63">
      <c r="A252" s="9" t="s">
        <v>375</v>
      </c>
      <c r="B252" s="7" t="s">
        <v>373</v>
      </c>
      <c r="C252" s="1">
        <v>0</v>
      </c>
      <c r="D252" s="1">
        <v>-13518</v>
      </c>
      <c r="E252" s="5"/>
    </row>
    <row r="253" spans="1:5" ht="78.75">
      <c r="A253" s="6" t="s">
        <v>425</v>
      </c>
      <c r="B253" s="7" t="s">
        <v>422</v>
      </c>
      <c r="C253" s="1">
        <v>0</v>
      </c>
      <c r="D253" s="1">
        <v>-96848</v>
      </c>
      <c r="E253" s="5"/>
    </row>
    <row r="254" spans="1:5" ht="15.75">
      <c r="A254" s="3"/>
      <c r="B254" s="3" t="s">
        <v>175</v>
      </c>
      <c r="C254" s="5">
        <f>C132+C11</f>
        <v>1008184840</v>
      </c>
      <c r="D254" s="5">
        <f>D132+D11</f>
        <v>1006646437</v>
      </c>
      <c r="E254" s="5">
        <f t="shared" si="6"/>
        <v>99.847408635900536</v>
      </c>
    </row>
  </sheetData>
  <mergeCells count="8">
    <mergeCell ref="A6:C6"/>
    <mergeCell ref="A9:A10"/>
    <mergeCell ref="B9:B10"/>
    <mergeCell ref="A7:C7"/>
    <mergeCell ref="A1:E1"/>
    <mergeCell ref="A2:E2"/>
    <mergeCell ref="A3:E3"/>
    <mergeCell ref="A4:E4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2019-11-06T05:35:23Z</cp:lastPrinted>
  <dcterms:created xsi:type="dcterms:W3CDTF">2018-05-24T06:09:51Z</dcterms:created>
  <dcterms:modified xsi:type="dcterms:W3CDTF">2020-03-10T07:58:41Z</dcterms:modified>
</cp:coreProperties>
</file>