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№5'!$G$1:$L$346</definedName>
  </definedNames>
  <calcPr calcId="145621"/>
</workbook>
</file>

<file path=xl/calcChain.xml><?xml version="1.0" encoding="utf-8"?>
<calcChain xmlns="http://schemas.openxmlformats.org/spreadsheetml/2006/main">
  <c r="L345" i="2" l="1"/>
  <c r="K344" i="2"/>
  <c r="J344" i="2"/>
  <c r="L343" i="2"/>
  <c r="K342" i="2"/>
  <c r="J342" i="2"/>
  <c r="L341" i="2"/>
  <c r="K340" i="2"/>
  <c r="J340" i="2"/>
  <c r="L339" i="2"/>
  <c r="K338" i="2"/>
  <c r="J338" i="2"/>
  <c r="L329" i="2"/>
  <c r="K328" i="2"/>
  <c r="J328" i="2"/>
  <c r="L317" i="2"/>
  <c r="K316" i="2"/>
  <c r="J316" i="2"/>
  <c r="L312" i="2"/>
  <c r="K311" i="2"/>
  <c r="L311" i="2" s="1"/>
  <c r="J311" i="2"/>
  <c r="K306" i="2"/>
  <c r="J306" i="2"/>
  <c r="L308" i="2"/>
  <c r="L289" i="2"/>
  <c r="K288" i="2"/>
  <c r="J288" i="2"/>
  <c r="L344" i="2" l="1"/>
  <c r="L328" i="2"/>
  <c r="L340" i="2"/>
  <c r="L288" i="2"/>
  <c r="L338" i="2"/>
  <c r="L316" i="2"/>
  <c r="L342" i="2"/>
  <c r="L241" i="2"/>
  <c r="K240" i="2"/>
  <c r="J240" i="2"/>
  <c r="L240" i="2" s="1"/>
  <c r="L231" i="2"/>
  <c r="L230" i="2"/>
  <c r="K229" i="2"/>
  <c r="K228" i="2" s="1"/>
  <c r="J229" i="2"/>
  <c r="J228" i="2" s="1"/>
  <c r="L227" i="2"/>
  <c r="K226" i="2"/>
  <c r="J226" i="2"/>
  <c r="L215" i="2"/>
  <c r="L213" i="2"/>
  <c r="K214" i="2"/>
  <c r="K212" i="2"/>
  <c r="J214" i="2"/>
  <c r="J212" i="2"/>
  <c r="L228" i="2" l="1"/>
  <c r="L226" i="2"/>
  <c r="L229" i="2"/>
  <c r="L214" i="2"/>
  <c r="L212" i="2"/>
  <c r="L205" i="2"/>
  <c r="L207" i="2"/>
  <c r="K206" i="2"/>
  <c r="J206" i="2"/>
  <c r="K204" i="2"/>
  <c r="J204" i="2"/>
  <c r="L197" i="2"/>
  <c r="K196" i="2"/>
  <c r="J196" i="2"/>
  <c r="K181" i="2"/>
  <c r="J181" i="2"/>
  <c r="L183" i="2"/>
  <c r="L182" i="2"/>
  <c r="K158" i="2"/>
  <c r="J158" i="2"/>
  <c r="K92" i="2"/>
  <c r="K132" i="2"/>
  <c r="J132" i="2"/>
  <c r="L134" i="2"/>
  <c r="K87" i="2"/>
  <c r="J87" i="2"/>
  <c r="L89" i="2"/>
  <c r="K72" i="2"/>
  <c r="J72" i="2"/>
  <c r="L73" i="2"/>
  <c r="L40" i="2"/>
  <c r="K39" i="2"/>
  <c r="J39" i="2"/>
  <c r="K64" i="2"/>
  <c r="J64" i="2"/>
  <c r="L65" i="2"/>
  <c r="L206" i="2" l="1"/>
  <c r="L181" i="2"/>
  <c r="J203" i="2"/>
  <c r="K203" i="2"/>
  <c r="L196" i="2"/>
  <c r="L64" i="2"/>
  <c r="L39" i="2"/>
  <c r="L72" i="2"/>
  <c r="K23" i="2" l="1"/>
  <c r="J23" i="2"/>
  <c r="L24" i="2"/>
  <c r="K302" i="2"/>
  <c r="J302" i="2"/>
  <c r="L305" i="2"/>
  <c r="L304" i="2"/>
  <c r="K292" i="2"/>
  <c r="J292" i="2"/>
  <c r="L294" i="2"/>
  <c r="K250" i="2"/>
  <c r="K146" i="2"/>
  <c r="K145" i="2" s="1"/>
  <c r="J146" i="2"/>
  <c r="L148" i="2"/>
  <c r="K125" i="2"/>
  <c r="J125" i="2"/>
  <c r="L126" i="2"/>
  <c r="K118" i="2"/>
  <c r="J118" i="2"/>
  <c r="L119" i="2"/>
  <c r="K116" i="2"/>
  <c r="K113" i="2"/>
  <c r="J113" i="2"/>
  <c r="L114" i="2"/>
  <c r="K110" i="2"/>
  <c r="J110" i="2"/>
  <c r="L111" i="2"/>
  <c r="K107" i="2"/>
  <c r="J107" i="2"/>
  <c r="L108" i="2"/>
  <c r="K104" i="2"/>
  <c r="J104" i="2"/>
  <c r="L105" i="2"/>
  <c r="K95" i="2"/>
  <c r="J95" i="2"/>
  <c r="L96" i="2"/>
  <c r="J92" i="2"/>
  <c r="L93" i="2"/>
  <c r="K29" i="2"/>
  <c r="K16" i="2"/>
  <c r="J16" i="2"/>
  <c r="L20" i="2"/>
  <c r="L337" i="2"/>
  <c r="L335" i="2"/>
  <c r="L333" i="2"/>
  <c r="L331" i="2"/>
  <c r="L327" i="2"/>
  <c r="L325" i="2"/>
  <c r="L322" i="2"/>
  <c r="L320" i="2"/>
  <c r="L319" i="2"/>
  <c r="L315" i="2"/>
  <c r="L314" i="2"/>
  <c r="L310" i="2"/>
  <c r="L307" i="2"/>
  <c r="L303" i="2"/>
  <c r="L301" i="2"/>
  <c r="L300" i="2"/>
  <c r="L299" i="2"/>
  <c r="L297" i="2"/>
  <c r="L295" i="2"/>
  <c r="L293" i="2"/>
  <c r="L287" i="2"/>
  <c r="L285" i="2"/>
  <c r="L282" i="2"/>
  <c r="L280" i="2"/>
  <c r="L279" i="2"/>
  <c r="L276" i="2"/>
  <c r="L274" i="2"/>
  <c r="L272" i="2"/>
  <c r="L268" i="2"/>
  <c r="L267" i="2"/>
  <c r="L265" i="2"/>
  <c r="L261" i="2"/>
  <c r="L259" i="2"/>
  <c r="L257" i="2"/>
  <c r="L253" i="2"/>
  <c r="L251" i="2"/>
  <c r="L249" i="2"/>
  <c r="L246" i="2"/>
  <c r="L245" i="2"/>
  <c r="L243" i="2"/>
  <c r="L239" i="2"/>
  <c r="L235" i="2"/>
  <c r="L225" i="2"/>
  <c r="L221" i="2"/>
  <c r="L218" i="2"/>
  <c r="L211" i="2"/>
  <c r="L204" i="2"/>
  <c r="L201" i="2"/>
  <c r="L199" i="2"/>
  <c r="L193" i="2"/>
  <c r="L189" i="2"/>
  <c r="L186" i="2"/>
  <c r="L180" i="2"/>
  <c r="L178" i="2"/>
  <c r="L176" i="2"/>
  <c r="L174" i="2"/>
  <c r="L172" i="2"/>
  <c r="L168" i="2"/>
  <c r="L167" i="2"/>
  <c r="L166" i="2"/>
  <c r="L164" i="2"/>
  <c r="L159" i="2"/>
  <c r="L156" i="2"/>
  <c r="L154" i="2"/>
  <c r="L150" i="2"/>
  <c r="L147" i="2"/>
  <c r="L143" i="2"/>
  <c r="L140" i="2"/>
  <c r="L139" i="2"/>
  <c r="L136" i="2"/>
  <c r="L133" i="2"/>
  <c r="L131" i="2"/>
  <c r="L129" i="2"/>
  <c r="L127" i="2"/>
  <c r="L124" i="2"/>
  <c r="L123" i="2"/>
  <c r="L122" i="2"/>
  <c r="L120" i="2"/>
  <c r="L117" i="2"/>
  <c r="L115" i="2"/>
  <c r="L112" i="2"/>
  <c r="L109" i="2"/>
  <c r="L106" i="2"/>
  <c r="L103" i="2"/>
  <c r="L101" i="2"/>
  <c r="L99" i="2"/>
  <c r="L97" i="2"/>
  <c r="L94" i="2"/>
  <c r="L91" i="2"/>
  <c r="L88" i="2"/>
  <c r="L86" i="2"/>
  <c r="L84" i="2"/>
  <c r="L82" i="2"/>
  <c r="L78" i="2"/>
  <c r="L76" i="2"/>
  <c r="L71" i="2"/>
  <c r="L69" i="2"/>
  <c r="L68" i="2"/>
  <c r="L63" i="2"/>
  <c r="L61" i="2"/>
  <c r="L59" i="2"/>
  <c r="L57" i="2"/>
  <c r="L55" i="2"/>
  <c r="L53" i="2"/>
  <c r="L52" i="2"/>
  <c r="L50" i="2"/>
  <c r="L48" i="2"/>
  <c r="L46" i="2"/>
  <c r="L44" i="2"/>
  <c r="L42" i="2"/>
  <c r="L38" i="2"/>
  <c r="L36" i="2"/>
  <c r="L34" i="2"/>
  <c r="L32" i="2"/>
  <c r="L30" i="2"/>
  <c r="L28" i="2"/>
  <c r="L27" i="2"/>
  <c r="L25" i="2"/>
  <c r="L22" i="2"/>
  <c r="L19" i="2"/>
  <c r="L18" i="2"/>
  <c r="L17" i="2"/>
  <c r="L15" i="2"/>
  <c r="L13" i="2"/>
  <c r="L11" i="2"/>
  <c r="K336" i="2"/>
  <c r="K334" i="2"/>
  <c r="K332" i="2"/>
  <c r="K330" i="2"/>
  <c r="K326" i="2"/>
  <c r="K324" i="2"/>
  <c r="K321" i="2"/>
  <c r="K318" i="2"/>
  <c r="K313" i="2"/>
  <c r="K309" i="2"/>
  <c r="K298" i="2"/>
  <c r="K296" i="2"/>
  <c r="K286" i="2"/>
  <c r="K284" i="2"/>
  <c r="K281" i="2"/>
  <c r="K278" i="2"/>
  <c r="K275" i="2"/>
  <c r="K273" i="2"/>
  <c r="K271" i="2"/>
  <c r="K266" i="2"/>
  <c r="K264" i="2"/>
  <c r="K260" i="2"/>
  <c r="K258" i="2"/>
  <c r="K256" i="2"/>
  <c r="K252" i="2"/>
  <c r="K248" i="2"/>
  <c r="K244" i="2"/>
  <c r="K242" i="2"/>
  <c r="K238" i="2"/>
  <c r="K234" i="2"/>
  <c r="K233" i="2" s="1"/>
  <c r="K232" i="2" s="1"/>
  <c r="K224" i="2"/>
  <c r="K220" i="2"/>
  <c r="K217" i="2"/>
  <c r="K210" i="2"/>
  <c r="K209" i="2" s="1"/>
  <c r="K200" i="2"/>
  <c r="K198" i="2"/>
  <c r="K192" i="2"/>
  <c r="K191" i="2" s="1"/>
  <c r="K190" i="2" s="1"/>
  <c r="K188" i="2"/>
  <c r="K187" i="2" s="1"/>
  <c r="K185" i="2"/>
  <c r="K184" i="2" s="1"/>
  <c r="K179" i="2"/>
  <c r="K177" i="2"/>
  <c r="K175" i="2"/>
  <c r="K173" i="2"/>
  <c r="K171" i="2"/>
  <c r="K165" i="2"/>
  <c r="K163" i="2"/>
  <c r="K157" i="2"/>
  <c r="K155" i="2"/>
  <c r="K153" i="2"/>
  <c r="K142" i="2"/>
  <c r="K141" i="2" s="1"/>
  <c r="K138" i="2"/>
  <c r="K137" i="2" s="1"/>
  <c r="K135" i="2"/>
  <c r="K130" i="2"/>
  <c r="K128" i="2"/>
  <c r="K121" i="2"/>
  <c r="K102" i="2"/>
  <c r="K100" i="2"/>
  <c r="K98" i="2"/>
  <c r="K90" i="2"/>
  <c r="K85" i="2"/>
  <c r="K83" i="2"/>
  <c r="K81" i="2"/>
  <c r="K77" i="2"/>
  <c r="K75" i="2"/>
  <c r="K70" i="2"/>
  <c r="K67" i="2"/>
  <c r="K62" i="2"/>
  <c r="K60" i="2"/>
  <c r="K58" i="2"/>
  <c r="K56" i="2"/>
  <c r="K54" i="2"/>
  <c r="K51" i="2"/>
  <c r="K49" i="2"/>
  <c r="K47" i="2"/>
  <c r="K45" i="2"/>
  <c r="K43" i="2"/>
  <c r="K41" i="2"/>
  <c r="K37" i="2"/>
  <c r="K35" i="2"/>
  <c r="K33" i="2"/>
  <c r="K31" i="2"/>
  <c r="K26" i="2"/>
  <c r="K21" i="2"/>
  <c r="K14" i="2"/>
  <c r="K12" i="2"/>
  <c r="K10" i="2"/>
  <c r="J336" i="2"/>
  <c r="J334" i="2"/>
  <c r="J332" i="2"/>
  <c r="J330" i="2"/>
  <c r="J326" i="2"/>
  <c r="J324" i="2"/>
  <c r="J321" i="2"/>
  <c r="J318" i="2"/>
  <c r="J313" i="2"/>
  <c r="J309" i="2"/>
  <c r="J298" i="2"/>
  <c r="J296" i="2"/>
  <c r="J286" i="2"/>
  <c r="J284" i="2"/>
  <c r="J281" i="2"/>
  <c r="J278" i="2"/>
  <c r="J275" i="2"/>
  <c r="J273" i="2"/>
  <c r="J271" i="2"/>
  <c r="J266" i="2"/>
  <c r="J264" i="2"/>
  <c r="J260" i="2"/>
  <c r="J258" i="2"/>
  <c r="J256" i="2"/>
  <c r="J252" i="2"/>
  <c r="J250" i="2"/>
  <c r="J248" i="2"/>
  <c r="J244" i="2"/>
  <c r="J242" i="2"/>
  <c r="J238" i="2"/>
  <c r="J234" i="2"/>
  <c r="J233" i="2" s="1"/>
  <c r="J232" i="2" s="1"/>
  <c r="J224" i="2"/>
  <c r="J220" i="2"/>
  <c r="J219" i="2" s="1"/>
  <c r="J217" i="2"/>
  <c r="J216" i="2" s="1"/>
  <c r="J210" i="2"/>
  <c r="J209" i="2" s="1"/>
  <c r="J202" i="2"/>
  <c r="J200" i="2"/>
  <c r="J198" i="2"/>
  <c r="J192" i="2"/>
  <c r="J191" i="2" s="1"/>
  <c r="J190" i="2" s="1"/>
  <c r="J188" i="2"/>
  <c r="J187" i="2" s="1"/>
  <c r="J185" i="2"/>
  <c r="J184" i="2" s="1"/>
  <c r="J179" i="2"/>
  <c r="J177" i="2"/>
  <c r="J175" i="2"/>
  <c r="J173" i="2"/>
  <c r="J171" i="2"/>
  <c r="J165" i="2"/>
  <c r="J163" i="2"/>
  <c r="J157" i="2"/>
  <c r="J155" i="2"/>
  <c r="J153" i="2"/>
  <c r="J149" i="2"/>
  <c r="J142" i="2"/>
  <c r="J141" i="2" s="1"/>
  <c r="J138" i="2"/>
  <c r="J137" i="2" s="1"/>
  <c r="J135" i="2"/>
  <c r="J130" i="2"/>
  <c r="J128" i="2"/>
  <c r="J121" i="2"/>
  <c r="J116" i="2"/>
  <c r="J102" i="2"/>
  <c r="J100" i="2"/>
  <c r="J98" i="2"/>
  <c r="J90" i="2"/>
  <c r="J85" i="2"/>
  <c r="J83" i="2"/>
  <c r="J81" i="2"/>
  <c r="J77" i="2"/>
  <c r="J75" i="2"/>
  <c r="J70" i="2"/>
  <c r="J67" i="2"/>
  <c r="J62" i="2"/>
  <c r="J60" i="2"/>
  <c r="J58" i="2"/>
  <c r="J56" i="2"/>
  <c r="J54" i="2"/>
  <c r="J51" i="2"/>
  <c r="J49" i="2"/>
  <c r="J47" i="2"/>
  <c r="J45" i="2"/>
  <c r="J43" i="2"/>
  <c r="J41" i="2"/>
  <c r="J37" i="2"/>
  <c r="J35" i="2"/>
  <c r="J33" i="2"/>
  <c r="J31" i="2"/>
  <c r="J29" i="2"/>
  <c r="J26" i="2"/>
  <c r="J21" i="2"/>
  <c r="J14" i="2"/>
  <c r="J12" i="2"/>
  <c r="J10" i="2"/>
  <c r="K283" i="2" l="1"/>
  <c r="J323" i="2"/>
  <c r="K323" i="2"/>
  <c r="J237" i="2"/>
  <c r="J283" i="2"/>
  <c r="J291" i="2"/>
  <c r="K237" i="2"/>
  <c r="K291" i="2"/>
  <c r="K290" i="2" s="1"/>
  <c r="K66" i="2"/>
  <c r="K195" i="2"/>
  <c r="K223" i="2"/>
  <c r="K222" i="2" s="1"/>
  <c r="J223" i="2"/>
  <c r="J222" i="2" s="1"/>
  <c r="J9" i="2"/>
  <c r="J290" i="2"/>
  <c r="K9" i="2"/>
  <c r="J66" i="2"/>
  <c r="J195" i="2"/>
  <c r="J194" i="2" s="1"/>
  <c r="K170" i="2"/>
  <c r="K169" i="2" s="1"/>
  <c r="J170" i="2"/>
  <c r="J169" i="2" s="1"/>
  <c r="K80" i="2"/>
  <c r="K79" i="2" s="1"/>
  <c r="J145" i="2"/>
  <c r="J144" i="2" s="1"/>
  <c r="L271" i="2"/>
  <c r="K255" i="2"/>
  <c r="K254" i="2" s="1"/>
  <c r="L16" i="2"/>
  <c r="K162" i="2"/>
  <c r="K161" i="2" s="1"/>
  <c r="L266" i="2"/>
  <c r="L92" i="2"/>
  <c r="L102" i="2"/>
  <c r="L113" i="2"/>
  <c r="L125" i="2"/>
  <c r="L135" i="2"/>
  <c r="L173" i="2"/>
  <c r="L155" i="2"/>
  <c r="L179" i="2"/>
  <c r="L232" i="2"/>
  <c r="L244" i="2"/>
  <c r="L275" i="2"/>
  <c r="L302" i="2"/>
  <c r="L81" i="2"/>
  <c r="L90" i="2"/>
  <c r="L100" i="2"/>
  <c r="L110" i="2"/>
  <c r="L121" i="2"/>
  <c r="L171" i="2"/>
  <c r="L54" i="2"/>
  <c r="L62" i="2"/>
  <c r="L242" i="2"/>
  <c r="L252" i="2"/>
  <c r="L298" i="2"/>
  <c r="K263" i="2"/>
  <c r="K262" i="2" s="1"/>
  <c r="L313" i="2"/>
  <c r="L75" i="2"/>
  <c r="L85" i="2"/>
  <c r="L95" i="2"/>
  <c r="L104" i="2"/>
  <c r="L116" i="2"/>
  <c r="L128" i="2"/>
  <c r="L137" i="2"/>
  <c r="L149" i="2"/>
  <c r="L175" i="2"/>
  <c r="L184" i="2"/>
  <c r="L220" i="2"/>
  <c r="L250" i="2"/>
  <c r="L258" i="2"/>
  <c r="L70" i="2"/>
  <c r="L45" i="2"/>
  <c r="L203" i="2"/>
  <c r="L217" i="2"/>
  <c r="L21" i="2"/>
  <c r="L190" i="2"/>
  <c r="K202" i="2"/>
  <c r="L202" i="2" s="1"/>
  <c r="L260" i="2"/>
  <c r="L273" i="2"/>
  <c r="L284" i="2"/>
  <c r="L334" i="2"/>
  <c r="L29" i="2"/>
  <c r="J74" i="2"/>
  <c r="J255" i="2"/>
  <c r="J254" i="2" s="1"/>
  <c r="J277" i="2"/>
  <c r="L14" i="2"/>
  <c r="L31" i="2"/>
  <c r="L41" i="2"/>
  <c r="L49" i="2"/>
  <c r="L58" i="2"/>
  <c r="L132" i="2"/>
  <c r="L146" i="2"/>
  <c r="L187" i="2"/>
  <c r="L200" i="2"/>
  <c r="L281" i="2"/>
  <c r="L296" i="2"/>
  <c r="L309" i="2"/>
  <c r="L321" i="2"/>
  <c r="L332" i="2"/>
  <c r="L23" i="2"/>
  <c r="L33" i="2"/>
  <c r="L43" i="2"/>
  <c r="L51" i="2"/>
  <c r="L60" i="2"/>
  <c r="L286" i="2"/>
  <c r="L326" i="2"/>
  <c r="L336" i="2"/>
  <c r="L37" i="2"/>
  <c r="L47" i="2"/>
  <c r="L56" i="2"/>
  <c r="L67" i="2"/>
  <c r="K74" i="2"/>
  <c r="L87" i="2"/>
  <c r="L98" i="2"/>
  <c r="L107" i="2"/>
  <c r="L118" i="2"/>
  <c r="L130" i="2"/>
  <c r="L141" i="2"/>
  <c r="K152" i="2"/>
  <c r="K151" i="2" s="1"/>
  <c r="L165" i="2"/>
  <c r="L177" i="2"/>
  <c r="L198" i="2"/>
  <c r="L210" i="2"/>
  <c r="K219" i="2"/>
  <c r="L234" i="2"/>
  <c r="L256" i="2"/>
  <c r="K277" i="2"/>
  <c r="L306" i="2"/>
  <c r="L318" i="2"/>
  <c r="L330" i="2"/>
  <c r="L157" i="2"/>
  <c r="J80" i="2"/>
  <c r="J79" i="2" s="1"/>
  <c r="K216" i="2"/>
  <c r="L216" i="2" s="1"/>
  <c r="L158" i="2"/>
  <c r="L163" i="2"/>
  <c r="L188" i="2"/>
  <c r="L192" i="2"/>
  <c r="L278" i="2"/>
  <c r="L292" i="2"/>
  <c r="L35" i="2"/>
  <c r="K270" i="2"/>
  <c r="L138" i="2"/>
  <c r="L142" i="2"/>
  <c r="L153" i="2"/>
  <c r="L191" i="2"/>
  <c r="L185" i="2"/>
  <c r="L233" i="2"/>
  <c r="L12" i="2"/>
  <c r="L77" i="2"/>
  <c r="J152" i="2"/>
  <c r="K247" i="2"/>
  <c r="L83" i="2"/>
  <c r="L224" i="2"/>
  <c r="L238" i="2"/>
  <c r="L248" i="2"/>
  <c r="L264" i="2"/>
  <c r="L324" i="2"/>
  <c r="L26" i="2"/>
  <c r="L10" i="2"/>
  <c r="J263" i="2"/>
  <c r="J262" i="2" s="1"/>
  <c r="J162" i="2"/>
  <c r="J161" i="2" s="1"/>
  <c r="J208" i="2"/>
  <c r="J247" i="2"/>
  <c r="J270" i="2"/>
  <c r="L254" i="2" l="1"/>
  <c r="L223" i="2"/>
  <c r="L222" i="2"/>
  <c r="L219" i="2"/>
  <c r="K208" i="2"/>
  <c r="L290" i="2"/>
  <c r="L291" i="2"/>
  <c r="L74" i="2"/>
  <c r="L152" i="2"/>
  <c r="L262" i="2"/>
  <c r="L161" i="2"/>
  <c r="L255" i="2"/>
  <c r="K8" i="2"/>
  <c r="J151" i="2"/>
  <c r="L151" i="2" s="1"/>
  <c r="L162" i="2"/>
  <c r="L277" i="2"/>
  <c r="K194" i="2"/>
  <c r="L194" i="2" s="1"/>
  <c r="L195" i="2"/>
  <c r="K236" i="2"/>
  <c r="L237" i="2"/>
  <c r="K269" i="2"/>
  <c r="L270" i="2"/>
  <c r="L209" i="2"/>
  <c r="K144" i="2"/>
  <c r="L144" i="2" s="1"/>
  <c r="L145" i="2"/>
  <c r="L169" i="2"/>
  <c r="L170" i="2"/>
  <c r="L79" i="2"/>
  <c r="L247" i="2"/>
  <c r="L80" i="2"/>
  <c r="J269" i="2"/>
  <c r="L323" i="2"/>
  <c r="J8" i="2"/>
  <c r="L66" i="2"/>
  <c r="L283" i="2"/>
  <c r="L263" i="2"/>
  <c r="L9" i="2"/>
  <c r="J236" i="2"/>
  <c r="L236" i="2" l="1"/>
  <c r="L8" i="2"/>
  <c r="L208" i="2"/>
  <c r="K346" i="2"/>
  <c r="L269" i="2"/>
  <c r="J346" i="2"/>
  <c r="L346" i="2" l="1"/>
</calcChain>
</file>

<file path=xl/sharedStrings.xml><?xml version="1.0" encoding="utf-8"?>
<sst xmlns="http://schemas.openxmlformats.org/spreadsheetml/2006/main" count="827" uniqueCount="452">
  <si>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</si>
  <si>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</si>
  <si>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</si>
  <si>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</si>
  <si>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</si>
  <si>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</si>
  <si>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</si>
  <si>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</si>
  <si>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</si>
  <si>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</si>
  <si>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</si>
  <si>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</si>
  <si>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</si>
  <si>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</si>
  <si>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</si>
  <si>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</si>
  <si>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</si>
  <si>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</si>
  <si>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</si>
  <si>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</si>
  <si>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</si>
  <si>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</si>
  <si>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</si>
  <si>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36.1.7300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</si>
  <si>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</si>
  <si>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</si>
  <si>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</si>
  <si>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</si>
  <si>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</si>
  <si>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</si>
  <si>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</si>
  <si>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</si>
  <si>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</si>
  <si>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25.1.7261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</si>
  <si>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</si>
  <si>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2517261</t>
  </si>
  <si>
    <t>2517260</t>
  </si>
  <si>
    <t>25.1.0000</t>
  </si>
  <si>
    <t>2510000</t>
  </si>
  <si>
    <t>25.0.0000</t>
  </si>
  <si>
    <t>2500000</t>
  </si>
  <si>
    <t>2437256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</si>
  <si>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</si>
  <si>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2437255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</si>
  <si>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</si>
  <si>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</si>
  <si>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</si>
  <si>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</si>
  <si>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</si>
  <si>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</si>
  <si>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</si>
  <si>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</si>
  <si>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</si>
  <si>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</si>
  <si>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</si>
  <si>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</si>
  <si>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</si>
  <si>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</si>
  <si>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</si>
  <si>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</si>
  <si>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</si>
  <si>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</si>
  <si>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</si>
  <si>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</si>
  <si>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</si>
  <si>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</si>
  <si>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</si>
  <si>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</si>
  <si>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</si>
  <si>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</si>
  <si>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</si>
  <si>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</si>
  <si>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</si>
  <si>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</si>
  <si>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</si>
  <si>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</si>
  <si>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</si>
  <si>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</si>
  <si>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</si>
  <si>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</si>
  <si>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</si>
  <si>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</si>
  <si>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</si>
  <si>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</si>
  <si>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</si>
  <si>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</si>
  <si>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</si>
  <si>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</si>
  <si>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</si>
  <si>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</si>
  <si>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</si>
  <si>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</si>
  <si>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</si>
  <si>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</si>
  <si>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</si>
  <si>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</si>
  <si>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</si>
  <si>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</si>
  <si>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</si>
  <si>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</si>
  <si>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</si>
  <si>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</si>
  <si>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</si>
  <si>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</si>
  <si>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</si>
  <si>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04.1.7117</t>
  </si>
  <si>
    <t>0417117</t>
  </si>
  <si>
    <t>0415280</t>
  </si>
  <si>
    <t>04.1.0000</t>
  </si>
  <si>
    <t>0410000</t>
  </si>
  <si>
    <t>04.0.0000</t>
  </si>
  <si>
    <t>0400000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</si>
  <si>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</si>
  <si>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 оздоровление и отдых детей</t>
  </si>
  <si>
    <t>Субсидия на укрепление института семьи, повышение качества жизни  семей с несовершеннолетними детьми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</si>
  <si>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</si>
  <si>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 xml:space="preserve">Субсидия на повышение социальной активности пожилых людей в части организации культурных программ
</t>
  </si>
  <si>
    <t xml:space="preserve">Субсидия на укрепление социальной защищенности пожилых людей
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</si>
  <si>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</si>
  <si>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</si>
  <si>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</si>
  <si>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</si>
  <si>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</si>
  <si>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</si>
  <si>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</si>
  <si>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</si>
  <si>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</si>
  <si>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</si>
  <si>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</si>
  <si>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</si>
  <si>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</si>
  <si>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</si>
  <si>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</si>
  <si>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</si>
  <si>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</si>
  <si>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</si>
  <si>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</si>
  <si>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</si>
  <si>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</si>
  <si>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</si>
  <si>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</si>
  <si>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</si>
  <si>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</si>
  <si>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</si>
  <si>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</si>
  <si>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</si>
  <si>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</si>
  <si>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</si>
  <si>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</si>
  <si>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</si>
  <si>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</si>
  <si>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</si>
  <si>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</si>
  <si>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</si>
  <si>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</si>
  <si>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</si>
  <si>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</si>
  <si>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</si>
  <si>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</si>
  <si>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</si>
  <si>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</si>
  <si>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</si>
  <si>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</si>
  <si>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</si>
  <si>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</si>
  <si>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</si>
  <si>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</si>
  <si>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</si>
  <si>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</si>
  <si>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</si>
  <si>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</si>
  <si>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</si>
  <si>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02.1.7323</t>
  </si>
  <si>
    <t>Субсидия на организацию присмотра и ухода за детьми в образовательных организациях</t>
  </si>
  <si>
    <t>0217323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</si>
  <si>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</si>
  <si>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</si>
  <si>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</si>
  <si>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</si>
  <si>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</si>
  <si>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</si>
  <si>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</si>
  <si>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</si>
  <si>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</si>
  <si>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</si>
  <si>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</si>
  <si>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</si>
  <si>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</si>
  <si>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</si>
  <si>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</si>
  <si>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</si>
  <si>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</si>
  <si>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</si>
  <si>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</si>
  <si>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02.1.7047</t>
  </si>
  <si>
    <t>Субсидия на государственную поддержку материально-технической базы образовательных учреждений Ярославской области</t>
  </si>
  <si>
    <t>0217047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</si>
  <si>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</si>
  <si>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</si>
  <si>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</si>
  <si>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</si>
  <si>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</si>
  <si>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</si>
  <si>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</si>
  <si>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</si>
  <si>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</si>
  <si>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</si>
  <si>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</si>
  <si>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</si>
  <si>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</si>
  <si>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</si>
  <si>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</si>
  <si>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</si>
  <si>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</si>
  <si>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</si>
  <si>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</si>
  <si>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</si>
  <si>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Межбюджетные трансферты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</si>
  <si>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Субсидия на оборудование социально значимых объектов сферы культуры с целью обеспечения доступности для инвалидов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</si>
  <si>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</si>
  <si>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</si>
  <si>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</si>
  <si>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</si>
  <si>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</si>
  <si>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</si>
  <si>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</si>
  <si>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</si>
  <si>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</si>
  <si>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</si>
  <si>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</si>
  <si>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</si>
  <si>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</si>
  <si>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</si>
  <si>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</si>
  <si>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</si>
  <si>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</si>
  <si>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</si>
  <si>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</si>
  <si>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Ведомственная целевая программа «Развитие образования Гаврилов-Ямского муниципального района» на 2013-2015 годы</t>
  </si>
  <si>
    <t>Муниципальная целевая программа «Молодежь» на 2013-2014 годы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</si>
  <si>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</si>
  <si>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</si>
  <si>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</si>
  <si>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</si>
  <si>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</si>
  <si>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>Ведомственная целевая программа «Развитие системы мер социальной поддержки населения Гаврилов-Ямского муниципального района» на 2012-2014 годы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</si>
  <si>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</si>
  <si>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</si>
  <si>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</si>
  <si>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</si>
  <si>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</si>
  <si>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</si>
  <si>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</si>
  <si>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02.1.7099</t>
  </si>
  <si>
    <t>03.1.7092</t>
  </si>
  <si>
    <t>03.1.7093</t>
  </si>
  <si>
    <t>03.1.7097</t>
  </si>
  <si>
    <t>02.3.7065</t>
  </si>
  <si>
    <t>Муниципальная программа «Доступная среда в Гаврилов-Ямском муниципальном районе»</t>
  </si>
  <si>
    <t>Муниципальная целевая программа «Доступная среда» на 2012-2015 годы</t>
  </si>
  <si>
    <t>Мероприятия по реализации муниципальной целевой программы «Доступная среда»</t>
  </si>
  <si>
    <t>04.1.1219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</si>
  <si>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</si>
  <si>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</si>
  <si>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</si>
  <si>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</si>
  <si>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</si>
  <si>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</si>
  <si>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</si>
  <si>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Муниципальная целевая программа «Повышение безопасности дорожного движения в Гаврилов-Ямском муниципальном районе» на 2012-2014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</si>
  <si>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2012-2014 годы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</si>
  <si>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</si>
  <si>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</si>
  <si>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</si>
  <si>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</si>
  <si>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</si>
  <si>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Ведомственная целевая программа «Развитие сферы культуры Гаврилов-Ямского муниципального района» на 2012-2014 годы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</si>
  <si>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</si>
  <si>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</si>
  <si>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</si>
  <si>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</si>
  <si>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Муниципальная целевая программа «Поддержка въездного и внутреннего туризма в Гаврилов-Ямском муниципальном районе» на 2012-2014 годы</t>
  </si>
  <si>
    <t>11.2.0000</t>
  </si>
  <si>
    <t>11.2.1225</t>
  </si>
  <si>
    <t>Муниципальная целевая программа «Возрождение традиционной народной культуры» на 2013-2014 годы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</si>
  <si>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</si>
  <si>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</si>
  <si>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</si>
  <si>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2012-2014 годы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</si>
  <si>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</si>
  <si>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</si>
  <si>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</si>
  <si>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целевая программа «Развитие физической культуры и спорта в Гаврилов-Ямском муниципальном районе»  на 2014-2015 годы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</si>
  <si>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</si>
  <si>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</si>
  <si>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</si>
  <si>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Муниципальная целевая программа «Поддержка потребительского рынка на селе Гаврилов-Ямского муниципального района» на 2013-2014 годы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</si>
  <si>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</si>
  <si>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</si>
  <si>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</si>
  <si>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</si>
  <si>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</si>
  <si>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</si>
  <si>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</si>
  <si>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целевая программа «Развитие муниципальной службы в Гаврилов-Ямском муниципальном районе»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</si>
  <si>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</si>
  <si>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</si>
  <si>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</si>
  <si>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</si>
  <si>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</si>
  <si>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</si>
  <si>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</si>
  <si>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2012-2014 годы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</si>
  <si>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</si>
  <si>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</si>
  <si>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</si>
  <si>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</si>
  <si>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</si>
  <si>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</si>
  <si>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2010-2014 годы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</si>
  <si>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</si>
  <si>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</si>
  <si>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</si>
  <si>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</si>
  <si>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</si>
  <si>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</si>
  <si>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</si>
  <si>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</si>
  <si>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</si>
  <si>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</si>
  <si>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</si>
  <si>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Муниципальная целевая программа «Энергосбережение в Гаврилов-Ямском муниципальном районе Ярославской области» на 2011-2014 годы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</si>
  <si>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</si>
  <si>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</si>
  <si>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</si>
  <si>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</si>
  <si>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</si>
  <si>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</si>
  <si>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</si>
  <si>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</si>
  <si>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</si>
  <si>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</si>
  <si>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</si>
  <si>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</si>
  <si>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</si>
  <si>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</si>
  <si>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</si>
  <si>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</si>
  <si>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</si>
  <si>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</si>
  <si>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</si>
  <si>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</si>
  <si>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</si>
  <si>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2014-2015 годы</t>
  </si>
  <si>
    <t>03.2.0000</t>
  </si>
  <si>
    <t>03.2.1024</t>
  </si>
  <si>
    <t>Транзитные средства для поселений</t>
  </si>
  <si>
    <t>99.0.0000</t>
  </si>
  <si>
    <t>99.0.7204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</si>
  <si>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</si>
  <si>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</si>
  <si>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</si>
  <si>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</si>
  <si>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</si>
  <si>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</si>
  <si>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2011-2014 годы</t>
  </si>
  <si>
    <t>14.1.0000</t>
  </si>
  <si>
    <t xml:space="preserve">Расходы на мероприятия по газификации </t>
  </si>
  <si>
    <t>Капитальные вложения в объекты недвижимого имущества государственной (муниципальной) собственности</t>
  </si>
  <si>
    <t>Расходы на повышение социальной активности пожилых людей в части организации культурных программ</t>
  </si>
  <si>
    <t>03.1.1230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</si>
  <si>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</si>
  <si>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</si>
  <si>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2014 год</t>
  </si>
  <si>
    <t>к решению Собрания представителей</t>
  </si>
  <si>
    <t>99.0.5118</t>
  </si>
  <si>
    <t>99.0.7261</t>
  </si>
  <si>
    <t>14.1.1006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</si>
  <si>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</si>
  <si>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</si>
  <si>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</si>
  <si>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</si>
  <si>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02.1.5065</t>
  </si>
  <si>
    <t>02.1.5260</t>
  </si>
  <si>
    <t>24.2.7255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</si>
  <si>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2014-2015 годы 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</si>
  <si>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</si>
  <si>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 xml:space="preserve">Субвенция на выплату  ежемесячную денежную выплату назначаемую при рождении третьего ребенка и последующих детей до достижения ребенком возраста трех лет, за счет средств федерального бюджета </t>
  </si>
  <si>
    <t>Субсидия  на проведение капитального ремонта муниципальных учреждение культуры</t>
  </si>
  <si>
    <t>11.1.7169</t>
  </si>
  <si>
    <t>24.2.7256</t>
  </si>
  <si>
    <t>50.0.1112</t>
  </si>
  <si>
    <t>Реализация полномочий в области управления собственностью Гаврилов-Ямского муниципального района ( за исключением мероприятий по программам)</t>
  </si>
  <si>
    <t>25.1.7338</t>
  </si>
  <si>
    <t>Субвенция на реализацию полномочий в части организации и содержания скотомогильников (биотермических ям)</t>
  </si>
  <si>
    <t>Субсидия на  реализацию мероприятий подпрограммы "Государственная поддержка молодых семей  Ярославской  области в приобретении (строительстве) жилья"</t>
  </si>
  <si>
    <t>99.0.7119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</si>
  <si>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</si>
  <si>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</si>
  <si>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</si>
  <si>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Мероприятия по повышению энергоэффективности и энергосбережению за счет средств областного бюджета</t>
  </si>
  <si>
    <t>Субсидия на проведение мероприятий по повышению энергоэффективности в МО области за счет средств областного бюджета</t>
  </si>
  <si>
    <t>Повышение финансовых возможностей поселений Гаврилов-Ямского муниципального района</t>
  </si>
  <si>
    <t>99.0.7244</t>
  </si>
  <si>
    <t>Уточненный план 2014 год                    (руб.)</t>
  </si>
  <si>
    <t>Процент исполнения</t>
  </si>
  <si>
    <t>03.1.5084</t>
  </si>
  <si>
    <t>Осуществление полномочий РФ по государственной регистрации актов гражданского состояния</t>
  </si>
  <si>
    <t>50.0.5930</t>
  </si>
  <si>
    <t>99.0.7294</t>
  </si>
  <si>
    <t>Приложение 2</t>
  </si>
  <si>
    <t>Субвенция на финансовое обеспечение организации видеонаблюдения и видеозаписи при проведении государственной итоговой аттестации по образовательным программам среднего общего образования</t>
  </si>
  <si>
    <t>02.1.7408</t>
  </si>
  <si>
    <t>Оплата труда работников сферы образования за счет средств областного бюджета</t>
  </si>
  <si>
    <t>02.1.7048</t>
  </si>
  <si>
    <t>Субсидия на оплату труда работников сферы молодежной политики</t>
  </si>
  <si>
    <t>02.3.7067</t>
  </si>
  <si>
    <t>Расходы на оплату труда работников сферы культуры за счет средств областного бюджета</t>
  </si>
  <si>
    <t>11.1.7170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</si>
  <si>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</si>
  <si>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>13.1.1030</t>
  </si>
  <si>
    <t>Мероприятия на частичную компенсацию расходов, связанных с выполнением полномочий по теплоснабжению</t>
  </si>
  <si>
    <t>14.3.1031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</si>
  <si>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</si>
  <si>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</si>
  <si>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</si>
  <si>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15.1.7288</t>
  </si>
  <si>
    <t>Расходы на реализацию программразвития муниципальной службы в Ярославской области</t>
  </si>
  <si>
    <t>Расходы на реализацию мероприятий ОЦП "Развите органов местного самоуправленияна территории Ярославской области"</t>
  </si>
  <si>
    <t>21.3.7229</t>
  </si>
  <si>
    <t>Реализацию мероприятий ОЦП "Развите органов местного самоуправленияна территории Ярославской области"</t>
  </si>
  <si>
    <t>21.3.0000</t>
  </si>
  <si>
    <t>Cубсидия  на финансирование дорожного хозяйства за счет средств муниципального дорожного фонда Гаврилов-Ямского  муниципального района</t>
  </si>
  <si>
    <t>24.1.1005</t>
  </si>
  <si>
    <t>Дотация местным бюджетам на реализацию мероприятий, предусмотренных НПА ОГВ ЯО поселений</t>
  </si>
  <si>
    <t>36.3.7326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</si>
  <si>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</si>
  <si>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</si>
  <si>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Резервные фонды исполнительных органов государственной власти субъектов Российской Федерации</t>
  </si>
  <si>
    <t>50.0.8012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</si>
  <si>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</si>
  <si>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</si>
  <si>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</si>
  <si>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</t>
  </si>
  <si>
    <t>99.0.9503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</si>
  <si>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</si>
  <si>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</si>
  <si>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</si>
  <si>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99.0.9603</t>
  </si>
  <si>
    <t xml:space="preserve">Расхода на развитие муниципальной службы </t>
  </si>
  <si>
    <t>от 28.08.2014    № 21</t>
  </si>
  <si>
    <t>Исполнено за 1 полуг. 2014 года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</si>
</sst>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11" xfId="0" applyFont="1" applyBorder="1" applyAlignment="1">
      <alignment wrapText="1"/>
    </xf>
    <xf numFmtId="0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0" fontId="4" fillId="0" borderId="17" xfId="1" applyNumberFormat="1" applyFont="1" applyFill="1" applyBorder="1" applyAlignment="1" applyProtection="1">
      <alignment horizontal="center" vertical="top"/>
      <protection hidden="1"/>
    </xf>
    <xf numFmtId="0" fontId="3" fillId="0" borderId="17" xfId="1" applyNumberFormat="1" applyFont="1" applyFill="1" applyBorder="1" applyAlignment="1" applyProtection="1">
      <alignment horizontal="center" vertical="top"/>
      <protection hidden="1"/>
    </xf>
    <xf numFmtId="49" fontId="3" fillId="0" borderId="17" xfId="1" applyNumberFormat="1" applyFont="1" applyFill="1" applyBorder="1" applyAlignment="1" applyProtection="1">
      <alignment horizontal="center" vertical="top"/>
      <protection hidden="1"/>
    </xf>
    <xf numFmtId="0" fontId="2" fillId="0" borderId="17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164" fontId="4" fillId="0" borderId="13" xfId="1" applyNumberFormat="1" applyFont="1" applyFill="1" applyBorder="1" applyAlignment="1" applyProtection="1">
      <alignment horizontal="center" vertical="top"/>
      <protection hidden="1"/>
    </xf>
    <xf numFmtId="164" fontId="3" fillId="0" borderId="13" xfId="1" applyNumberFormat="1" applyFont="1" applyFill="1" applyBorder="1" applyAlignment="1" applyProtection="1">
      <alignment horizontal="center" vertical="top"/>
      <protection hidden="1"/>
    </xf>
    <xf numFmtId="164" fontId="2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15" xfId="1" applyNumberFormat="1" applyFont="1" applyFill="1" applyBorder="1" applyAlignment="1" applyProtection="1">
      <alignment horizontal="center" vertical="top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2" fillId="0" borderId="21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3" fontId="2" fillId="0" borderId="18" xfId="1" applyNumberFormat="1" applyFont="1" applyFill="1" applyBorder="1" applyAlignment="1" applyProtection="1">
      <alignment horizontal="right" vertical="top"/>
      <protection hidden="1"/>
    </xf>
    <xf numFmtId="0" fontId="3" fillId="0" borderId="22" xfId="1" applyNumberFormat="1" applyFont="1" applyFill="1" applyBorder="1" applyAlignment="1" applyProtection="1">
      <alignment horizontal="left" vertical="top" wrapText="1"/>
      <protection hidden="1"/>
    </xf>
    <xf numFmtId="0" fontId="3" fillId="0" borderId="23" xfId="1" applyNumberFormat="1" applyFont="1" applyFill="1" applyBorder="1" applyAlignment="1" applyProtection="1">
      <alignment horizontal="center" vertical="top"/>
      <protection hidden="1"/>
    </xf>
    <xf numFmtId="164" fontId="3" fillId="0" borderId="22" xfId="1" applyNumberFormat="1" applyFont="1" applyFill="1" applyBorder="1" applyAlignment="1" applyProtection="1">
      <alignment horizontal="center" vertical="top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6" fillId="0" borderId="11" xfId="0" applyFont="1" applyBorder="1" applyAlignment="1">
      <alignment wrapText="1"/>
    </xf>
    <xf numFmtId="3" fontId="4" fillId="0" borderId="9" xfId="1" applyNumberFormat="1" applyFont="1" applyFill="1" applyBorder="1" applyAlignment="1" applyProtection="1">
      <alignment horizontal="right" vertical="top"/>
      <protection hidden="1"/>
    </xf>
    <xf numFmtId="3" fontId="3" fillId="0" borderId="24" xfId="1" applyNumberFormat="1" applyFont="1" applyFill="1" applyBorder="1" applyAlignment="1" applyProtection="1">
      <alignment horizontal="right" vertical="top"/>
      <protection hidden="1"/>
    </xf>
    <xf numFmtId="0" fontId="7" fillId="0" borderId="14" xfId="0" applyFont="1" applyBorder="1" applyAlignment="1">
      <alignment wrapText="1"/>
    </xf>
    <xf numFmtId="0" fontId="4" fillId="0" borderId="22" xfId="1" applyNumberFormat="1" applyFont="1" applyFill="1" applyBorder="1" applyAlignment="1" applyProtection="1">
      <alignment horizontal="left" vertical="top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3" fillId="0" borderId="21" xfId="1" applyNumberFormat="1" applyFont="1" applyFill="1" applyBorder="1" applyAlignment="1" applyProtection="1">
      <alignment horizontal="center" vertical="top"/>
      <protection hidden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9" fillId="0" borderId="27" xfId="0" applyFont="1" applyBorder="1" applyAlignment="1">
      <alignment wrapText="1"/>
    </xf>
    <xf numFmtId="0" fontId="3" fillId="0" borderId="26" xfId="1" applyNumberFormat="1" applyFont="1" applyFill="1" applyBorder="1" applyAlignment="1" applyProtection="1">
      <alignment horizontal="left" vertical="top" wrapText="1"/>
      <protection hidden="1"/>
    </xf>
    <xf numFmtId="0" fontId="6" fillId="0" borderId="27" xfId="0" applyFont="1" applyBorder="1" applyAlignment="1">
      <alignment wrapText="1"/>
    </xf>
    <xf numFmtId="0" fontId="3" fillId="0" borderId="28" xfId="1" applyNumberFormat="1" applyFont="1" applyFill="1" applyBorder="1" applyAlignment="1" applyProtection="1">
      <alignment horizontal="left" vertical="top" wrapText="1"/>
      <protection hidden="1"/>
    </xf>
    <xf numFmtId="0" fontId="3" fillId="0" borderId="27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29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30" xfId="1" applyNumberFormat="1" applyFont="1" applyFill="1" applyBorder="1" applyAlignment="1" applyProtection="1">
      <alignment horizontal="center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3" fontId="2" fillId="0" borderId="31" xfId="1" applyNumberFormat="1" applyFont="1" applyFill="1" applyBorder="1" applyAlignment="1" applyProtection="1">
      <alignment horizontal="right" vertical="top"/>
      <protection hidden="1"/>
    </xf>
    <xf numFmtId="3" fontId="4" fillId="0" borderId="16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32" xfId="1" applyNumberFormat="1" applyFont="1" applyFill="1" applyBorder="1" applyAlignment="1" applyProtection="1">
      <alignment horizontal="right" vertical="top"/>
      <protection hidden="1"/>
    </xf>
    <xf numFmtId="0" fontId="3" fillId="0" borderId="14" xfId="1" applyNumberFormat="1" applyFont="1" applyFill="1" applyBorder="1" applyAlignment="1" applyProtection="1">
      <alignment horizontal="right" vertical="top" wrapText="1"/>
      <protection hidden="1"/>
    </xf>
    <xf numFmtId="3" fontId="2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4" fontId="3" fillId="0" borderId="17" xfId="1" applyNumberFormat="1" applyFont="1" applyFill="1" applyBorder="1" applyAlignment="1" applyProtection="1">
      <alignment horizontal="center" vertical="top"/>
      <protection hidden="1"/>
    </xf>
    <xf numFmtId="0" fontId="8" fillId="0" borderId="11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9" xfId="0" applyFont="1" applyBorder="1" applyAlignment="1">
      <alignment wrapText="1"/>
    </xf>
    <xf numFmtId="3" fontId="3" fillId="0" borderId="17" xfId="1" applyNumberFormat="1" applyFont="1" applyFill="1" applyBorder="1" applyAlignment="1" applyProtection="1">
      <alignment horizontal="right" vertical="top"/>
      <protection hidden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16" xfId="1" applyNumberFormat="1" applyFont="1" applyFill="1" applyBorder="1" applyAlignment="1" applyProtection="1">
      <alignment horizontal="center" vertical="top"/>
      <protection hidden="1"/>
    </xf>
    <xf numFmtId="164" fontId="3" fillId="0" borderId="15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3" xfId="0" applyFont="1" applyBorder="1" applyAlignment="1">
      <alignment wrapText="1"/>
    </xf>
    <xf numFmtId="0" fontId="3" fillId="0" borderId="34" xfId="1" applyNumberFormat="1" applyFont="1" applyFill="1" applyBorder="1" applyAlignment="1" applyProtection="1">
      <alignment horizontal="center" vertical="top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34" xfId="1" applyNumberFormat="1" applyFont="1" applyFill="1" applyBorder="1" applyAlignment="1" applyProtection="1">
      <alignment horizontal="center" vertical="top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7" xfId="1" applyNumberFormat="1" applyFont="1" applyFill="1" applyBorder="1" applyAlignment="1" applyProtection="1">
      <alignment horizontal="left" vertical="top" wrapText="1"/>
      <protection hidden="1"/>
    </xf>
    <xf numFmtId="0" fontId="4" fillId="0" borderId="33" xfId="1" applyNumberFormat="1" applyFont="1" applyFill="1" applyBorder="1" applyAlignment="1" applyProtection="1">
      <alignment horizontal="left" vertical="top" wrapText="1"/>
      <protection hidden="1"/>
    </xf>
    <xf numFmtId="164" fontId="4" fillId="0" borderId="38" xfId="1" applyNumberFormat="1" applyFont="1" applyFill="1" applyBorder="1" applyAlignment="1" applyProtection="1">
      <alignment horizontal="center" vertical="top"/>
      <protection hidden="1"/>
    </xf>
    <xf numFmtId="164" fontId="3" fillId="0" borderId="34" xfId="1" applyNumberFormat="1" applyFont="1" applyFill="1" applyBorder="1" applyAlignment="1" applyProtection="1">
      <alignment horizontal="center" vertical="top"/>
      <protection hidden="1"/>
    </xf>
    <xf numFmtId="164" fontId="4" fillId="0" borderId="34" xfId="1" applyNumberFormat="1" applyFont="1" applyFill="1" applyBorder="1" applyAlignment="1" applyProtection="1">
      <alignment horizontal="center" vertical="top"/>
      <protection hidden="1"/>
    </xf>
    <xf numFmtId="164" fontId="3" fillId="0" borderId="39" xfId="1" applyNumberFormat="1" applyFont="1" applyFill="1" applyBorder="1" applyAlignment="1" applyProtection="1">
      <alignment horizontal="center" vertical="top"/>
      <protection hidden="1"/>
    </xf>
    <xf numFmtId="164" fontId="2" fillId="0" borderId="18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40" xfId="1" applyNumberFormat="1" applyFont="1" applyFill="1" applyBorder="1" applyAlignment="1" applyProtection="1">
      <alignment horizontal="center" vertical="top"/>
      <protection hidden="1"/>
    </xf>
    <xf numFmtId="0" fontId="2" fillId="0" borderId="35" xfId="1" applyNumberFormat="1" applyFont="1" applyFill="1" applyBorder="1" applyAlignment="1" applyProtection="1">
      <alignment horizontal="center" vertical="top"/>
      <protection hidden="1"/>
    </xf>
    <xf numFmtId="0" fontId="4" fillId="0" borderId="36" xfId="1" applyNumberFormat="1" applyFont="1" applyFill="1" applyBorder="1" applyAlignment="1" applyProtection="1">
      <alignment horizontal="center" vertical="top"/>
      <protection hidden="1"/>
    </xf>
    <xf numFmtId="0" fontId="6" fillId="0" borderId="13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" fontId="10" fillId="0" borderId="13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4" xfId="0" applyFont="1" applyBorder="1" applyAlignment="1">
      <alignment wrapText="1"/>
    </xf>
    <xf numFmtId="0" fontId="9" fillId="0" borderId="1" xfId="0" applyFont="1" applyBorder="1" applyAlignment="1">
      <alignment wrapText="1"/>
    </xf>
    <xf numFmtId="1" fontId="10" fillId="0" borderId="15" xfId="0" applyNumberFormat="1" applyFont="1" applyFill="1" applyBorder="1" applyAlignment="1">
      <alignment horizontal="center"/>
    </xf>
    <xf numFmtId="49" fontId="3" fillId="0" borderId="23" xfId="1" applyNumberFormat="1" applyFont="1" applyFill="1" applyBorder="1" applyAlignment="1" applyProtection="1">
      <alignment horizontal="center" vertical="top"/>
      <protection hidden="1"/>
    </xf>
    <xf numFmtId="3" fontId="3" fillId="0" borderId="34" xfId="1" applyNumberFormat="1" applyFont="1" applyFill="1" applyBorder="1" applyAlignment="1" applyProtection="1">
      <alignment horizontal="right" vertical="top"/>
      <protection hidden="1"/>
    </xf>
    <xf numFmtId="49" fontId="3" fillId="0" borderId="16" xfId="1" applyNumberFormat="1" applyFont="1" applyFill="1" applyBorder="1" applyAlignment="1" applyProtection="1">
      <alignment horizontal="center" vertical="top"/>
      <protection hidden="1"/>
    </xf>
    <xf numFmtId="3" fontId="3" fillId="0" borderId="41" xfId="1" applyNumberFormat="1" applyFont="1" applyFill="1" applyBorder="1" applyAlignment="1" applyProtection="1">
      <alignment horizontal="right" vertical="top"/>
      <protection hidden="1"/>
    </xf>
    <xf numFmtId="3" fontId="3" fillId="0" borderId="42" xfId="1" applyNumberFormat="1" applyFont="1" applyFill="1" applyBorder="1" applyAlignment="1" applyProtection="1">
      <alignment horizontal="right" vertical="top"/>
      <protection hidden="1"/>
    </xf>
    <xf numFmtId="3" fontId="3" fillId="0" borderId="9" xfId="1" applyNumberFormat="1" applyFont="1" applyFill="1" applyBorder="1" applyAlignment="1" applyProtection="1">
      <alignment horizontal="right" vertical="top"/>
      <protection hidden="1"/>
    </xf>
    <xf numFmtId="3" fontId="4" fillId="0" borderId="41" xfId="1" applyNumberFormat="1" applyFont="1" applyFill="1" applyBorder="1" applyAlignment="1" applyProtection="1">
      <alignment horizontal="right" vertical="top"/>
      <protection hidden="1"/>
    </xf>
    <xf numFmtId="3" fontId="3" fillId="0" borderId="27" xfId="1" applyNumberFormat="1" applyFont="1" applyFill="1" applyBorder="1" applyAlignment="1" applyProtection="1">
      <alignment horizontal="right" vertical="top"/>
      <protection hidden="1"/>
    </xf>
    <xf numFmtId="14" fontId="3" fillId="0" borderId="16" xfId="1" applyNumberFormat="1" applyFont="1" applyFill="1" applyBorder="1" applyAlignment="1" applyProtection="1">
      <alignment horizontal="center" vertical="top"/>
      <protection hidden="1"/>
    </xf>
    <xf numFmtId="0" fontId="3" fillId="0" borderId="27" xfId="1" applyNumberFormat="1" applyFont="1" applyFill="1" applyBorder="1" applyAlignment="1" applyProtection="1">
      <alignment horizontal="center" vertical="top"/>
      <protection hidden="1"/>
    </xf>
    <xf numFmtId="3" fontId="3" fillId="0" borderId="16" xfId="1" applyNumberFormat="1" applyFont="1" applyFill="1" applyBorder="1" applyAlignment="1" applyProtection="1">
      <alignment horizontal="right" vertical="top"/>
      <protection hidden="1"/>
    </xf>
    <xf numFmtId="3" fontId="3" fillId="0" borderId="43" xfId="1" applyNumberFormat="1" applyFont="1" applyFill="1" applyBorder="1" applyAlignment="1" applyProtection="1">
      <alignment horizontal="right" vertical="top"/>
      <protection hidden="1"/>
    </xf>
    <xf numFmtId="49" fontId="4" fillId="0" borderId="17" xfId="1" applyNumberFormat="1" applyFont="1" applyFill="1" applyBorder="1" applyAlignment="1" applyProtection="1">
      <alignment horizontal="center" vertical="top"/>
      <protection hidden="1"/>
    </xf>
    <xf numFmtId="0" fontId="3" fillId="0" borderId="44" xfId="1" applyNumberFormat="1" applyFont="1" applyFill="1" applyBorder="1" applyAlignment="1" applyProtection="1">
      <alignment horizontal="center" vertical="top"/>
      <protection hidden="1"/>
    </xf>
    <xf numFmtId="164" fontId="3" fillId="0" borderId="41" xfId="1" applyNumberFormat="1" applyFont="1" applyFill="1" applyBorder="1" applyAlignment="1" applyProtection="1">
      <alignment horizontal="center" vertical="top"/>
      <protection hidden="1"/>
    </xf>
    <xf numFmtId="0" fontId="3" fillId="0" borderId="45" xfId="1" applyNumberFormat="1" applyFont="1" applyFill="1" applyBorder="1" applyAlignment="1" applyProtection="1">
      <alignment horizontal="center" vertical="top"/>
      <protection hidden="1"/>
    </xf>
    <xf numFmtId="0" fontId="3" fillId="0" borderId="32" xfId="1" applyNumberFormat="1" applyFont="1" applyFill="1" applyBorder="1" applyAlignment="1" applyProtection="1">
      <alignment horizontal="left" vertical="top" wrapText="1"/>
      <protection hidden="1"/>
    </xf>
    <xf numFmtId="3" fontId="3" fillId="0" borderId="46" xfId="1" applyNumberFormat="1" applyFont="1" applyFill="1" applyBorder="1" applyAlignment="1" applyProtection="1">
      <alignment horizontal="right" vertical="top"/>
      <protection hidden="1"/>
    </xf>
    <xf numFmtId="0" fontId="3" fillId="0" borderId="36" xfId="1" applyNumberFormat="1" applyFont="1" applyFill="1" applyBorder="1" applyAlignment="1" applyProtection="1">
      <alignment horizontal="center" vertical="center"/>
      <protection hidden="1"/>
    </xf>
    <xf numFmtId="0" fontId="3" fillId="0" borderId="47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Font="1" applyFill="1" applyBorder="1" applyProtection="1">
      <protection hidden="1"/>
    </xf>
    <xf numFmtId="0" fontId="1" fillId="0" borderId="16" xfId="1" applyFont="1" applyFill="1" applyBorder="1"/>
    <xf numFmtId="3" fontId="2" fillId="0" borderId="21" xfId="1" applyNumberFormat="1" applyFont="1" applyFill="1" applyBorder="1" applyAlignment="1" applyProtection="1">
      <alignment horizontal="right" vertical="top"/>
      <protection hidden="1"/>
    </xf>
    <xf numFmtId="3" fontId="3" fillId="0" borderId="4" xfId="1" applyNumberFormat="1" applyFont="1" applyFill="1" applyBorder="1" applyAlignment="1" applyProtection="1">
      <alignment horizontal="right" vertical="top"/>
      <protection hidden="1"/>
    </xf>
    <xf numFmtId="3" fontId="2" fillId="0" borderId="48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6"/>
  <sheetViews>
    <sheetView showGridLines="0" tabSelected="1" view="pageBreakPreview" zoomScaleNormal="100" zoomScaleSheetLayoutView="100" workbookViewId="0">
      <selection activeCell="K7" sqref="K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.85546875" style="5" customWidth="1"/>
    <col min="8" max="8" width="11.42578125" style="5" customWidth="1"/>
    <col min="9" max="9" width="5.5703125" style="5" customWidth="1"/>
    <col min="10" max="10" width="13" style="5" customWidth="1"/>
    <col min="11" max="11" width="12.85546875" style="5" customWidth="1"/>
    <col min="12" max="12" width="12.42578125" style="5" customWidth="1"/>
    <col min="13" max="239" width="9.140625" style="5" customWidth="1"/>
    <col min="240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15" t="s">
        <v>410</v>
      </c>
      <c r="L1" s="215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16" t="s">
        <v>374</v>
      </c>
      <c r="L2" s="216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15" t="s">
        <v>450</v>
      </c>
      <c r="L3" s="215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217" t="s">
        <v>373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</row>
    <row r="6" spans="1:12" ht="14.45" customHeight="1" thickBo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66" customHeight="1" thickBot="1" x14ac:dyDescent="0.3">
      <c r="A7" s="2"/>
      <c r="B7" s="3"/>
      <c r="C7" s="3"/>
      <c r="D7" s="3"/>
      <c r="E7" s="4"/>
      <c r="F7" s="4"/>
      <c r="G7" s="59" t="s">
        <v>211</v>
      </c>
      <c r="H7" s="75" t="s">
        <v>210</v>
      </c>
      <c r="I7" s="59" t="s">
        <v>209</v>
      </c>
      <c r="J7" s="142" t="s">
        <v>404</v>
      </c>
      <c r="K7" s="75" t="s">
        <v>451</v>
      </c>
      <c r="L7" s="59" t="s">
        <v>405</v>
      </c>
    </row>
    <row r="8" spans="1:12" ht="63.75" thickBot="1" x14ac:dyDescent="0.3">
      <c r="A8" s="1"/>
      <c r="B8" s="205" t="s">
        <v>208</v>
      </c>
      <c r="C8" s="205"/>
      <c r="D8" s="205"/>
      <c r="E8" s="205"/>
      <c r="F8" s="206"/>
      <c r="G8" s="62" t="s">
        <v>222</v>
      </c>
      <c r="H8" s="63" t="s">
        <v>207</v>
      </c>
      <c r="I8" s="64" t="s">
        <v>0</v>
      </c>
      <c r="J8" s="65">
        <f>SUM(J9+J66+J74)</f>
        <v>545259028</v>
      </c>
      <c r="K8" s="65">
        <f>SUM(K9+K66+K74)</f>
        <v>287098193</v>
      </c>
      <c r="L8" s="164">
        <f t="shared" ref="L8:L75" si="0">K8/J8%</f>
        <v>52.653542308702498</v>
      </c>
    </row>
    <row r="9" spans="1:12" ht="48" customHeight="1" x14ac:dyDescent="0.25">
      <c r="A9" s="1"/>
      <c r="B9" s="203" t="s">
        <v>206</v>
      </c>
      <c r="C9" s="203"/>
      <c r="D9" s="203"/>
      <c r="E9" s="203"/>
      <c r="F9" s="204"/>
      <c r="G9" s="73" t="s">
        <v>238</v>
      </c>
      <c r="H9" s="60" t="s">
        <v>205</v>
      </c>
      <c r="I9" s="61" t="s">
        <v>0</v>
      </c>
      <c r="J9" s="71">
        <f>SUM(J10+J12+J14+J16+J21+J23+J26+J29+J31+J33+J35+J37+J41+J43+J45+J47+J49+J51+J54+J56+J58+J60+J62+J64+J39)</f>
        <v>539407933</v>
      </c>
      <c r="K9" s="71">
        <f>SUM(K10+K12+K14+K16+K21+K23+K26+K29+K31+K33+K35+K37+K41+K43+K45+K47+K49+K51+K54+K56+K58+K60+K62+K64+K39)</f>
        <v>285305413</v>
      </c>
      <c r="L9" s="164">
        <f t="shared" si="0"/>
        <v>52.892327966559584</v>
      </c>
    </row>
    <row r="10" spans="1:12" ht="31.5" x14ac:dyDescent="0.25">
      <c r="A10" s="1"/>
      <c r="B10" s="209" t="s">
        <v>204</v>
      </c>
      <c r="C10" s="209"/>
      <c r="D10" s="209"/>
      <c r="E10" s="209"/>
      <c r="F10" s="210"/>
      <c r="G10" s="76" t="s">
        <v>223</v>
      </c>
      <c r="H10" s="50" t="s">
        <v>231</v>
      </c>
      <c r="I10" s="57" t="s">
        <v>0</v>
      </c>
      <c r="J10" s="54">
        <f>SUM(J11)</f>
        <v>48112000</v>
      </c>
      <c r="K10" s="54">
        <f>SUM(K11)</f>
        <v>24976708</v>
      </c>
      <c r="L10" s="164">
        <f t="shared" si="0"/>
        <v>51.913676421682737</v>
      </c>
    </row>
    <row r="11" spans="1:12" ht="50.25" customHeight="1" x14ac:dyDescent="0.25">
      <c r="A11" s="1"/>
      <c r="B11" s="211">
        <v>500</v>
      </c>
      <c r="C11" s="211"/>
      <c r="D11" s="211"/>
      <c r="E11" s="211"/>
      <c r="F11" s="212"/>
      <c r="G11" s="48" t="s">
        <v>4</v>
      </c>
      <c r="H11" s="50" t="s">
        <v>0</v>
      </c>
      <c r="I11" s="57">
        <v>600</v>
      </c>
      <c r="J11" s="54">
        <v>48112000</v>
      </c>
      <c r="K11" s="54">
        <v>24976708</v>
      </c>
      <c r="L11" s="164">
        <f t="shared" si="0"/>
        <v>51.913676421682737</v>
      </c>
    </row>
    <row r="12" spans="1:12" ht="31.5" x14ac:dyDescent="0.25">
      <c r="A12" s="1"/>
      <c r="B12" s="207" t="s">
        <v>203</v>
      </c>
      <c r="C12" s="207"/>
      <c r="D12" s="207"/>
      <c r="E12" s="207"/>
      <c r="F12" s="208"/>
      <c r="G12" s="44" t="s">
        <v>224</v>
      </c>
      <c r="H12" s="50" t="s">
        <v>232</v>
      </c>
      <c r="I12" s="57" t="s">
        <v>0</v>
      </c>
      <c r="J12" s="54">
        <f>SUM(J13)</f>
        <v>53138000</v>
      </c>
      <c r="K12" s="54">
        <f>SUM(K13)</f>
        <v>25187200</v>
      </c>
      <c r="L12" s="164">
        <f t="shared" si="0"/>
        <v>47.399601038804619</v>
      </c>
    </row>
    <row r="13" spans="1:12" ht="51" customHeight="1" x14ac:dyDescent="0.25">
      <c r="A13" s="1"/>
      <c r="B13" s="209">
        <v>100</v>
      </c>
      <c r="C13" s="209"/>
      <c r="D13" s="209"/>
      <c r="E13" s="209"/>
      <c r="F13" s="210"/>
      <c r="G13" s="44" t="s">
        <v>4</v>
      </c>
      <c r="H13" s="50" t="s">
        <v>0</v>
      </c>
      <c r="I13" s="57">
        <v>600</v>
      </c>
      <c r="J13" s="54">
        <v>53138000</v>
      </c>
      <c r="K13" s="54">
        <v>25187200</v>
      </c>
      <c r="L13" s="164">
        <f t="shared" si="0"/>
        <v>47.399601038804619</v>
      </c>
    </row>
    <row r="14" spans="1:12" ht="35.25" customHeight="1" x14ac:dyDescent="0.25">
      <c r="A14" s="1"/>
      <c r="B14" s="209">
        <v>200</v>
      </c>
      <c r="C14" s="209"/>
      <c r="D14" s="209"/>
      <c r="E14" s="209"/>
      <c r="F14" s="210"/>
      <c r="G14" s="44" t="s">
        <v>225</v>
      </c>
      <c r="H14" s="50" t="s">
        <v>233</v>
      </c>
      <c r="I14" s="57"/>
      <c r="J14" s="54">
        <f>SUM(J15)</f>
        <v>42830000</v>
      </c>
      <c r="K14" s="54">
        <f>SUM(K15)</f>
        <v>18871109</v>
      </c>
      <c r="L14" s="164">
        <f t="shared" si="0"/>
        <v>44.060492645342052</v>
      </c>
    </row>
    <row r="15" spans="1:12" ht="52.5" customHeight="1" x14ac:dyDescent="0.25">
      <c r="A15" s="1"/>
      <c r="B15" s="209">
        <v>300</v>
      </c>
      <c r="C15" s="209"/>
      <c r="D15" s="209"/>
      <c r="E15" s="209"/>
      <c r="F15" s="210"/>
      <c r="G15" s="44" t="s">
        <v>4</v>
      </c>
      <c r="H15" s="50" t="s">
        <v>0</v>
      </c>
      <c r="I15" s="57">
        <v>600</v>
      </c>
      <c r="J15" s="54">
        <v>42830000</v>
      </c>
      <c r="K15" s="54">
        <v>18871109</v>
      </c>
      <c r="L15" s="164">
        <f t="shared" si="0"/>
        <v>44.060492645342052</v>
      </c>
    </row>
    <row r="16" spans="1:12" ht="31.5" x14ac:dyDescent="0.25">
      <c r="A16" s="1"/>
      <c r="B16" s="209">
        <v>600</v>
      </c>
      <c r="C16" s="209"/>
      <c r="D16" s="209"/>
      <c r="E16" s="209"/>
      <c r="F16" s="210"/>
      <c r="G16" s="44" t="s">
        <v>229</v>
      </c>
      <c r="H16" s="50" t="s">
        <v>237</v>
      </c>
      <c r="I16" s="57"/>
      <c r="J16" s="54">
        <f>SUM(J17:J20)</f>
        <v>12538134</v>
      </c>
      <c r="K16" s="54">
        <f>SUM(K17:K20)</f>
        <v>5585759</v>
      </c>
      <c r="L16" s="164">
        <f t="shared" si="0"/>
        <v>44.550161929996918</v>
      </c>
    </row>
    <row r="17" spans="1:12" ht="110.25" x14ac:dyDescent="0.25">
      <c r="A17" s="1"/>
      <c r="B17" s="211">
        <v>800</v>
      </c>
      <c r="C17" s="211"/>
      <c r="D17" s="211"/>
      <c r="E17" s="211"/>
      <c r="F17" s="212"/>
      <c r="G17" s="44" t="s">
        <v>3</v>
      </c>
      <c r="H17" s="50" t="s">
        <v>0</v>
      </c>
      <c r="I17" s="57">
        <v>100</v>
      </c>
      <c r="J17" s="54">
        <v>7442016</v>
      </c>
      <c r="K17" s="54">
        <v>3352465</v>
      </c>
      <c r="L17" s="164">
        <f t="shared" si="0"/>
        <v>45.047806938334986</v>
      </c>
    </row>
    <row r="18" spans="1:12" ht="47.25" x14ac:dyDescent="0.25">
      <c r="A18" s="1"/>
      <c r="B18" s="209">
        <v>200</v>
      </c>
      <c r="C18" s="209"/>
      <c r="D18" s="209"/>
      <c r="E18" s="209"/>
      <c r="F18" s="210"/>
      <c r="G18" s="44" t="s">
        <v>2</v>
      </c>
      <c r="H18" s="50" t="s">
        <v>0</v>
      </c>
      <c r="I18" s="57">
        <v>200</v>
      </c>
      <c r="J18" s="54">
        <v>1143618</v>
      </c>
      <c r="K18" s="54">
        <v>223658</v>
      </c>
      <c r="L18" s="164">
        <f t="shared" si="0"/>
        <v>19.55705489070651</v>
      </c>
    </row>
    <row r="19" spans="1:12" ht="49.5" customHeight="1" x14ac:dyDescent="0.25">
      <c r="A19" s="1"/>
      <c r="B19" s="211">
        <v>800</v>
      </c>
      <c r="C19" s="211"/>
      <c r="D19" s="211"/>
      <c r="E19" s="211"/>
      <c r="F19" s="212"/>
      <c r="G19" s="44" t="s">
        <v>4</v>
      </c>
      <c r="H19" s="50" t="s">
        <v>0</v>
      </c>
      <c r="I19" s="57">
        <v>600</v>
      </c>
      <c r="J19" s="54">
        <v>3950000</v>
      </c>
      <c r="K19" s="54">
        <v>2009335</v>
      </c>
      <c r="L19" s="164">
        <f t="shared" si="0"/>
        <v>50.869240506329113</v>
      </c>
    </row>
    <row r="20" spans="1:12" ht="16.5" x14ac:dyDescent="0.25">
      <c r="A20" s="1"/>
      <c r="B20" s="134"/>
      <c r="C20" s="134"/>
      <c r="D20" s="134"/>
      <c r="E20" s="134"/>
      <c r="F20" s="135"/>
      <c r="G20" s="66" t="s">
        <v>1</v>
      </c>
      <c r="H20" s="67" t="s">
        <v>0</v>
      </c>
      <c r="I20" s="68">
        <v>800</v>
      </c>
      <c r="J20" s="54">
        <v>2500</v>
      </c>
      <c r="K20" s="54">
        <v>301</v>
      </c>
      <c r="L20" s="164">
        <f t="shared" si="0"/>
        <v>12.04</v>
      </c>
    </row>
    <row r="21" spans="1:12" ht="16.5" x14ac:dyDescent="0.25">
      <c r="A21" s="1"/>
      <c r="B21" s="207" t="s">
        <v>202</v>
      </c>
      <c r="C21" s="207"/>
      <c r="D21" s="207"/>
      <c r="E21" s="207"/>
      <c r="F21" s="208"/>
      <c r="G21" s="76" t="s">
        <v>226</v>
      </c>
      <c r="H21" s="50" t="s">
        <v>234</v>
      </c>
      <c r="I21" s="57" t="s">
        <v>0</v>
      </c>
      <c r="J21" s="54">
        <f>SUM(J22)</f>
        <v>120000</v>
      </c>
      <c r="K21" s="54">
        <f>SUM(K22)</f>
        <v>64500</v>
      </c>
      <c r="L21" s="164">
        <f t="shared" si="0"/>
        <v>53.75</v>
      </c>
    </row>
    <row r="22" spans="1:12" ht="31.5" x14ac:dyDescent="0.25">
      <c r="A22" s="1"/>
      <c r="B22" s="209">
        <v>300</v>
      </c>
      <c r="C22" s="209"/>
      <c r="D22" s="209"/>
      <c r="E22" s="209"/>
      <c r="F22" s="210"/>
      <c r="G22" s="44" t="s">
        <v>5</v>
      </c>
      <c r="H22" s="50" t="s">
        <v>0</v>
      </c>
      <c r="I22" s="57">
        <v>300</v>
      </c>
      <c r="J22" s="54">
        <v>120000</v>
      </c>
      <c r="K22" s="54">
        <v>64500</v>
      </c>
      <c r="L22" s="164">
        <f t="shared" si="0"/>
        <v>53.75</v>
      </c>
    </row>
    <row r="23" spans="1:12" ht="47.25" x14ac:dyDescent="0.25">
      <c r="A23" s="1"/>
      <c r="B23" s="211">
        <v>600</v>
      </c>
      <c r="C23" s="211"/>
      <c r="D23" s="211"/>
      <c r="E23" s="211"/>
      <c r="F23" s="212"/>
      <c r="G23" s="76" t="s">
        <v>227</v>
      </c>
      <c r="H23" s="50" t="s">
        <v>235</v>
      </c>
      <c r="I23" s="57"/>
      <c r="J23" s="54">
        <f>SUM(J25+J24)</f>
        <v>550000</v>
      </c>
      <c r="K23" s="54">
        <f>SUM(K25+K24)</f>
        <v>447047</v>
      </c>
      <c r="L23" s="164">
        <f t="shared" si="0"/>
        <v>81.281272727272722</v>
      </c>
    </row>
    <row r="24" spans="1:12" ht="47.25" x14ac:dyDescent="0.25">
      <c r="A24" s="1"/>
      <c r="B24" s="160"/>
      <c r="C24" s="160"/>
      <c r="D24" s="160"/>
      <c r="E24" s="160"/>
      <c r="F24" s="161"/>
      <c r="G24" s="44" t="s">
        <v>2</v>
      </c>
      <c r="H24" s="50" t="s">
        <v>0</v>
      </c>
      <c r="I24" s="57">
        <v>200</v>
      </c>
      <c r="J24" s="54">
        <v>12000</v>
      </c>
      <c r="K24" s="54">
        <v>480</v>
      </c>
      <c r="L24" s="164">
        <f t="shared" si="0"/>
        <v>4</v>
      </c>
    </row>
    <row r="25" spans="1:12" ht="48.75" customHeight="1" x14ac:dyDescent="0.25">
      <c r="A25" s="1"/>
      <c r="B25" s="207" t="s">
        <v>201</v>
      </c>
      <c r="C25" s="207"/>
      <c r="D25" s="207"/>
      <c r="E25" s="207"/>
      <c r="F25" s="208"/>
      <c r="G25" s="47" t="s">
        <v>4</v>
      </c>
      <c r="H25" s="50"/>
      <c r="I25" s="57">
        <v>600</v>
      </c>
      <c r="J25" s="54">
        <v>538000</v>
      </c>
      <c r="K25" s="54">
        <v>446567</v>
      </c>
      <c r="L25" s="164">
        <f t="shared" si="0"/>
        <v>83.005018587360595</v>
      </c>
    </row>
    <row r="26" spans="1:12" ht="16.5" x14ac:dyDescent="0.25">
      <c r="A26" s="1"/>
      <c r="B26" s="211">
        <v>300</v>
      </c>
      <c r="C26" s="211"/>
      <c r="D26" s="211"/>
      <c r="E26" s="211"/>
      <c r="F26" s="212"/>
      <c r="G26" s="76" t="s">
        <v>228</v>
      </c>
      <c r="H26" s="50" t="s">
        <v>236</v>
      </c>
      <c r="I26" s="57"/>
      <c r="J26" s="54">
        <f>SUM(J27:J28)</f>
        <v>4123000</v>
      </c>
      <c r="K26" s="54">
        <f>SUM(K27:K28)</f>
        <v>900000</v>
      </c>
      <c r="L26" s="164">
        <f t="shared" si="0"/>
        <v>21.828765462042202</v>
      </c>
    </row>
    <row r="27" spans="1:12" ht="47.25" x14ac:dyDescent="0.25">
      <c r="A27" s="1"/>
      <c r="B27" s="207" t="s">
        <v>199</v>
      </c>
      <c r="C27" s="207"/>
      <c r="D27" s="207"/>
      <c r="E27" s="207"/>
      <c r="F27" s="208"/>
      <c r="G27" s="48" t="s">
        <v>2</v>
      </c>
      <c r="H27" s="50"/>
      <c r="I27" s="57">
        <v>200</v>
      </c>
      <c r="J27" s="54">
        <v>2523000</v>
      </c>
      <c r="K27" s="54">
        <v>0</v>
      </c>
      <c r="L27" s="164">
        <f t="shared" si="0"/>
        <v>0</v>
      </c>
    </row>
    <row r="28" spans="1:12" ht="48.75" customHeight="1" x14ac:dyDescent="0.25">
      <c r="A28" s="1"/>
      <c r="B28" s="35"/>
      <c r="C28" s="35"/>
      <c r="D28" s="35"/>
      <c r="E28" s="35"/>
      <c r="F28" s="36"/>
      <c r="G28" s="44" t="s">
        <v>4</v>
      </c>
      <c r="H28" s="50"/>
      <c r="I28" s="57">
        <v>600</v>
      </c>
      <c r="J28" s="54">
        <v>1600000</v>
      </c>
      <c r="K28" s="54">
        <v>900000</v>
      </c>
      <c r="L28" s="164">
        <f t="shared" si="0"/>
        <v>56.25</v>
      </c>
    </row>
    <row r="29" spans="1:12" ht="110.25" x14ac:dyDescent="0.25">
      <c r="A29" s="1"/>
      <c r="B29" s="100"/>
      <c r="C29" s="100"/>
      <c r="D29" s="100"/>
      <c r="E29" s="100"/>
      <c r="F29" s="101"/>
      <c r="G29" s="44" t="s">
        <v>115</v>
      </c>
      <c r="H29" s="51" t="s">
        <v>382</v>
      </c>
      <c r="I29" s="57" t="s">
        <v>0</v>
      </c>
      <c r="J29" s="54">
        <f>SUM(J30)</f>
        <v>960000</v>
      </c>
      <c r="K29" s="54">
        <f>SUM(K30)</f>
        <v>395500</v>
      </c>
      <c r="L29" s="164">
        <f t="shared" si="0"/>
        <v>41.197916666666664</v>
      </c>
    </row>
    <row r="30" spans="1:12" ht="31.5" x14ac:dyDescent="0.25">
      <c r="A30" s="1"/>
      <c r="B30" s="100"/>
      <c r="C30" s="100"/>
      <c r="D30" s="100"/>
      <c r="E30" s="100"/>
      <c r="F30" s="101"/>
      <c r="G30" s="44" t="s">
        <v>5</v>
      </c>
      <c r="H30" s="51"/>
      <c r="I30" s="57">
        <v>300</v>
      </c>
      <c r="J30" s="54">
        <v>960000</v>
      </c>
      <c r="K30" s="54">
        <v>395500</v>
      </c>
      <c r="L30" s="164">
        <f t="shared" si="0"/>
        <v>41.197916666666664</v>
      </c>
    </row>
    <row r="31" spans="1:12" ht="78.75" x14ac:dyDescent="0.25">
      <c r="A31" s="1"/>
      <c r="B31" s="211">
        <v>300</v>
      </c>
      <c r="C31" s="211"/>
      <c r="D31" s="211"/>
      <c r="E31" s="211"/>
      <c r="F31" s="212"/>
      <c r="G31" s="76" t="s">
        <v>230</v>
      </c>
      <c r="H31" s="51" t="s">
        <v>383</v>
      </c>
      <c r="I31" s="57"/>
      <c r="J31" s="54">
        <f>SUM(J32)</f>
        <v>443964</v>
      </c>
      <c r="K31" s="54">
        <f>SUM(K32)</f>
        <v>68710</v>
      </c>
      <c r="L31" s="164">
        <f t="shared" si="0"/>
        <v>15.476480074961032</v>
      </c>
    </row>
    <row r="32" spans="1:12" ht="34.5" customHeight="1" x14ac:dyDescent="0.25">
      <c r="A32" s="1"/>
      <c r="B32" s="207" t="s">
        <v>198</v>
      </c>
      <c r="C32" s="207"/>
      <c r="D32" s="207"/>
      <c r="E32" s="207"/>
      <c r="F32" s="208"/>
      <c r="G32" s="48" t="s">
        <v>5</v>
      </c>
      <c r="H32" s="51"/>
      <c r="I32" s="57">
        <v>300</v>
      </c>
      <c r="J32" s="54">
        <v>443964</v>
      </c>
      <c r="K32" s="54">
        <v>68710</v>
      </c>
      <c r="L32" s="164">
        <f t="shared" si="0"/>
        <v>15.476480074961032</v>
      </c>
    </row>
    <row r="33" spans="1:12" ht="51" customHeight="1" x14ac:dyDescent="0.25">
      <c r="A33" s="1"/>
      <c r="B33" s="9"/>
      <c r="C33" s="9"/>
      <c r="D33" s="9"/>
      <c r="E33" s="9"/>
      <c r="F33" s="10"/>
      <c r="G33" s="44" t="s">
        <v>200</v>
      </c>
      <c r="H33" s="51" t="s">
        <v>249</v>
      </c>
      <c r="I33" s="57"/>
      <c r="J33" s="54">
        <f>SUM(J34)</f>
        <v>4478000</v>
      </c>
      <c r="K33" s="54">
        <f>SUM(K34)</f>
        <v>2400000</v>
      </c>
      <c r="L33" s="164">
        <f t="shared" si="0"/>
        <v>53.595355069227331</v>
      </c>
    </row>
    <row r="34" spans="1:12" ht="32.25" customHeight="1" x14ac:dyDescent="0.25">
      <c r="A34" s="1"/>
      <c r="B34" s="9"/>
      <c r="C34" s="9"/>
      <c r="D34" s="9"/>
      <c r="E34" s="9"/>
      <c r="F34" s="10"/>
      <c r="G34" s="48" t="s">
        <v>5</v>
      </c>
      <c r="H34" s="51"/>
      <c r="I34" s="57">
        <v>300</v>
      </c>
      <c r="J34" s="54">
        <v>4478000</v>
      </c>
      <c r="K34" s="54">
        <v>2400000</v>
      </c>
      <c r="L34" s="164">
        <f t="shared" si="0"/>
        <v>53.595355069227331</v>
      </c>
    </row>
    <row r="35" spans="1:12" ht="66.75" customHeight="1" x14ac:dyDescent="0.25">
      <c r="A35" s="1"/>
      <c r="B35" s="9"/>
      <c r="C35" s="9"/>
      <c r="D35" s="9"/>
      <c r="E35" s="9"/>
      <c r="F35" s="10"/>
      <c r="G35" s="44" t="s">
        <v>197</v>
      </c>
      <c r="H35" s="51" t="s">
        <v>250</v>
      </c>
      <c r="I35" s="57"/>
      <c r="J35" s="54">
        <f>SUM(J36)</f>
        <v>16489580</v>
      </c>
      <c r="K35" s="54">
        <f>SUM(K36)</f>
        <v>8422318</v>
      </c>
      <c r="L35" s="164">
        <f t="shared" si="0"/>
        <v>51.076607166465131</v>
      </c>
    </row>
    <row r="36" spans="1:12" ht="34.5" customHeight="1" x14ac:dyDescent="0.25">
      <c r="A36" s="1"/>
      <c r="B36" s="9"/>
      <c r="C36" s="9"/>
      <c r="D36" s="9"/>
      <c r="E36" s="9"/>
      <c r="F36" s="10"/>
      <c r="G36" s="44" t="s">
        <v>5</v>
      </c>
      <c r="H36" s="50"/>
      <c r="I36" s="57">
        <v>300</v>
      </c>
      <c r="J36" s="54">
        <v>16489580</v>
      </c>
      <c r="K36" s="54">
        <v>8422318</v>
      </c>
      <c r="L36" s="164">
        <f t="shared" si="0"/>
        <v>51.076607166465131</v>
      </c>
    </row>
    <row r="37" spans="1:12" ht="63" x14ac:dyDescent="0.25">
      <c r="A37" s="1"/>
      <c r="B37" s="207" t="s">
        <v>196</v>
      </c>
      <c r="C37" s="207"/>
      <c r="D37" s="207"/>
      <c r="E37" s="207"/>
      <c r="F37" s="208"/>
      <c r="G37" s="44" t="s">
        <v>195</v>
      </c>
      <c r="H37" s="50" t="s">
        <v>194</v>
      </c>
      <c r="I37" s="57" t="s">
        <v>0</v>
      </c>
      <c r="J37" s="54">
        <f>SUM(J38:J38)</f>
        <v>3779000</v>
      </c>
      <c r="K37" s="54">
        <f>SUM(K38:K38)</f>
        <v>217443</v>
      </c>
      <c r="L37" s="164">
        <f t="shared" si="0"/>
        <v>5.7539825350621854</v>
      </c>
    </row>
    <row r="38" spans="1:12" ht="49.5" customHeight="1" x14ac:dyDescent="0.25">
      <c r="A38" s="1"/>
      <c r="B38" s="119"/>
      <c r="C38" s="119"/>
      <c r="D38" s="119"/>
      <c r="E38" s="119"/>
      <c r="F38" s="120"/>
      <c r="G38" s="44" t="s">
        <v>4</v>
      </c>
      <c r="H38" s="50"/>
      <c r="I38" s="57">
        <v>600</v>
      </c>
      <c r="J38" s="54">
        <v>3779000</v>
      </c>
      <c r="K38" s="54">
        <v>217443</v>
      </c>
      <c r="L38" s="164">
        <f t="shared" si="0"/>
        <v>5.7539825350621854</v>
      </c>
    </row>
    <row r="39" spans="1:12" ht="50.25" customHeight="1" x14ac:dyDescent="0.25">
      <c r="A39" s="1"/>
      <c r="B39" s="160"/>
      <c r="C39" s="160"/>
      <c r="D39" s="160"/>
      <c r="E39" s="160"/>
      <c r="F39" s="161"/>
      <c r="G39" s="44" t="s">
        <v>413</v>
      </c>
      <c r="H39" s="51" t="s">
        <v>414</v>
      </c>
      <c r="I39" s="57"/>
      <c r="J39" s="54">
        <f>SUM(J40:J40)</f>
        <v>5954000</v>
      </c>
      <c r="K39" s="54">
        <f>SUM(K40:K40)</f>
        <v>2665000</v>
      </c>
      <c r="L39" s="164">
        <f t="shared" si="0"/>
        <v>44.759825327510917</v>
      </c>
    </row>
    <row r="40" spans="1:12" ht="51.75" customHeight="1" x14ac:dyDescent="0.25">
      <c r="A40" s="1"/>
      <c r="B40" s="160"/>
      <c r="C40" s="160"/>
      <c r="D40" s="160"/>
      <c r="E40" s="160"/>
      <c r="F40" s="161"/>
      <c r="G40" s="44" t="s">
        <v>4</v>
      </c>
      <c r="H40" s="50"/>
      <c r="I40" s="57">
        <v>600</v>
      </c>
      <c r="J40" s="54">
        <v>5954000</v>
      </c>
      <c r="K40" s="54">
        <v>2665000</v>
      </c>
      <c r="L40" s="164">
        <f t="shared" si="0"/>
        <v>44.759825327510917</v>
      </c>
    </row>
    <row r="41" spans="1:12" ht="94.5" x14ac:dyDescent="0.25">
      <c r="A41" s="1"/>
      <c r="B41" s="207" t="s">
        <v>193</v>
      </c>
      <c r="C41" s="207"/>
      <c r="D41" s="207"/>
      <c r="E41" s="207"/>
      <c r="F41" s="208"/>
      <c r="G41" s="44" t="s">
        <v>192</v>
      </c>
      <c r="H41" s="50" t="s">
        <v>191</v>
      </c>
      <c r="I41" s="57" t="s">
        <v>0</v>
      </c>
      <c r="J41" s="54">
        <f>SUM(J42)</f>
        <v>21650000</v>
      </c>
      <c r="K41" s="54">
        <f>SUM(K42)</f>
        <v>11179000</v>
      </c>
      <c r="L41" s="164">
        <f t="shared" si="0"/>
        <v>51.635103926096996</v>
      </c>
    </row>
    <row r="42" spans="1:12" ht="51" customHeight="1" x14ac:dyDescent="0.25">
      <c r="A42" s="1"/>
      <c r="B42" s="211">
        <v>500</v>
      </c>
      <c r="C42" s="211"/>
      <c r="D42" s="211"/>
      <c r="E42" s="211"/>
      <c r="F42" s="212"/>
      <c r="G42" s="44" t="s">
        <v>4</v>
      </c>
      <c r="H42" s="50" t="s">
        <v>0</v>
      </c>
      <c r="I42" s="57">
        <v>600</v>
      </c>
      <c r="J42" s="54">
        <v>21650000</v>
      </c>
      <c r="K42" s="54">
        <v>11179000</v>
      </c>
      <c r="L42" s="164">
        <f t="shared" si="0"/>
        <v>51.635103926096996</v>
      </c>
    </row>
    <row r="43" spans="1:12" ht="31.5" x14ac:dyDescent="0.25">
      <c r="A43" s="1"/>
      <c r="B43" s="207" t="s">
        <v>190</v>
      </c>
      <c r="C43" s="207"/>
      <c r="D43" s="207"/>
      <c r="E43" s="207"/>
      <c r="F43" s="208"/>
      <c r="G43" s="44" t="s">
        <v>189</v>
      </c>
      <c r="H43" s="50" t="s">
        <v>188</v>
      </c>
      <c r="I43" s="57" t="s">
        <v>0</v>
      </c>
      <c r="J43" s="54">
        <f>SUM(J44)</f>
        <v>1258964</v>
      </c>
      <c r="K43" s="54">
        <f>SUM(K44)</f>
        <v>527194</v>
      </c>
      <c r="L43" s="164">
        <f t="shared" si="0"/>
        <v>41.875224390848352</v>
      </c>
    </row>
    <row r="44" spans="1:12" ht="31.5" x14ac:dyDescent="0.25">
      <c r="A44" s="1"/>
      <c r="B44" s="211">
        <v>500</v>
      </c>
      <c r="C44" s="211"/>
      <c r="D44" s="211"/>
      <c r="E44" s="211"/>
      <c r="F44" s="212"/>
      <c r="G44" s="44" t="s">
        <v>5</v>
      </c>
      <c r="H44" s="50" t="s">
        <v>0</v>
      </c>
      <c r="I44" s="57">
        <v>300</v>
      </c>
      <c r="J44" s="54">
        <v>1258964</v>
      </c>
      <c r="K44" s="54">
        <v>527194</v>
      </c>
      <c r="L44" s="164">
        <f t="shared" si="0"/>
        <v>41.875224390848352</v>
      </c>
    </row>
    <row r="45" spans="1:12" ht="94.5" x14ac:dyDescent="0.25">
      <c r="A45" s="1"/>
      <c r="B45" s="207" t="s">
        <v>187</v>
      </c>
      <c r="C45" s="207"/>
      <c r="D45" s="207"/>
      <c r="E45" s="207"/>
      <c r="F45" s="208"/>
      <c r="G45" s="44" t="s">
        <v>186</v>
      </c>
      <c r="H45" s="50" t="s">
        <v>185</v>
      </c>
      <c r="I45" s="57" t="s">
        <v>0</v>
      </c>
      <c r="J45" s="54">
        <f>SUM(J46)</f>
        <v>656000</v>
      </c>
      <c r="K45" s="54">
        <f>SUM(K46)</f>
        <v>403000</v>
      </c>
      <c r="L45" s="164">
        <f t="shared" si="0"/>
        <v>61.43292682926829</v>
      </c>
    </row>
    <row r="46" spans="1:12" ht="50.25" customHeight="1" x14ac:dyDescent="0.25">
      <c r="A46" s="1"/>
      <c r="B46" s="211">
        <v>500</v>
      </c>
      <c r="C46" s="211"/>
      <c r="D46" s="211"/>
      <c r="E46" s="211"/>
      <c r="F46" s="212"/>
      <c r="G46" s="44" t="s">
        <v>4</v>
      </c>
      <c r="H46" s="50" t="s">
        <v>0</v>
      </c>
      <c r="I46" s="57">
        <v>600</v>
      </c>
      <c r="J46" s="54">
        <v>656000</v>
      </c>
      <c r="K46" s="54">
        <v>403000</v>
      </c>
      <c r="L46" s="164">
        <f t="shared" si="0"/>
        <v>61.43292682926829</v>
      </c>
    </row>
    <row r="47" spans="1:12" ht="47.25" x14ac:dyDescent="0.25">
      <c r="A47" s="1"/>
      <c r="B47" s="207" t="s">
        <v>184</v>
      </c>
      <c r="C47" s="207"/>
      <c r="D47" s="207"/>
      <c r="E47" s="207"/>
      <c r="F47" s="208"/>
      <c r="G47" s="44" t="s">
        <v>183</v>
      </c>
      <c r="H47" s="50" t="s">
        <v>182</v>
      </c>
      <c r="I47" s="57" t="s">
        <v>0</v>
      </c>
      <c r="J47" s="54">
        <f>SUM(J48)</f>
        <v>195035000</v>
      </c>
      <c r="K47" s="54">
        <f>SUM(K48)</f>
        <v>113659000</v>
      </c>
      <c r="L47" s="164">
        <f t="shared" si="0"/>
        <v>58.276206834670703</v>
      </c>
    </row>
    <row r="48" spans="1:12" ht="49.5" customHeight="1" x14ac:dyDescent="0.25">
      <c r="A48" s="1"/>
      <c r="B48" s="211">
        <v>500</v>
      </c>
      <c r="C48" s="211"/>
      <c r="D48" s="211"/>
      <c r="E48" s="211"/>
      <c r="F48" s="212"/>
      <c r="G48" s="44" t="s">
        <v>4</v>
      </c>
      <c r="H48" s="50" t="s">
        <v>0</v>
      </c>
      <c r="I48" s="57">
        <v>600</v>
      </c>
      <c r="J48" s="54">
        <v>195035000</v>
      </c>
      <c r="K48" s="54">
        <v>113659000</v>
      </c>
      <c r="L48" s="164">
        <f t="shared" si="0"/>
        <v>58.276206834670703</v>
      </c>
    </row>
    <row r="49" spans="1:12" ht="63" x14ac:dyDescent="0.25">
      <c r="A49" s="1"/>
      <c r="B49" s="207" t="s">
        <v>181</v>
      </c>
      <c r="C49" s="207"/>
      <c r="D49" s="207"/>
      <c r="E49" s="207"/>
      <c r="F49" s="208"/>
      <c r="G49" s="44" t="s">
        <v>180</v>
      </c>
      <c r="H49" s="50" t="s">
        <v>179</v>
      </c>
      <c r="I49" s="57" t="s">
        <v>0</v>
      </c>
      <c r="J49" s="54">
        <f>SUM(J50)</f>
        <v>13286000</v>
      </c>
      <c r="K49" s="54">
        <f>SUM(K50)</f>
        <v>7126600</v>
      </c>
      <c r="L49" s="164">
        <f t="shared" si="0"/>
        <v>53.639921722113506</v>
      </c>
    </row>
    <row r="50" spans="1:12" ht="49.5" customHeight="1" x14ac:dyDescent="0.25">
      <c r="A50" s="1"/>
      <c r="B50" s="211">
        <v>500</v>
      </c>
      <c r="C50" s="211"/>
      <c r="D50" s="211"/>
      <c r="E50" s="211"/>
      <c r="F50" s="212"/>
      <c r="G50" s="44" t="s">
        <v>4</v>
      </c>
      <c r="H50" s="50" t="s">
        <v>0</v>
      </c>
      <c r="I50" s="57">
        <v>600</v>
      </c>
      <c r="J50" s="54">
        <v>13286000</v>
      </c>
      <c r="K50" s="54">
        <v>7126600</v>
      </c>
      <c r="L50" s="164">
        <f t="shared" si="0"/>
        <v>53.639921722113506</v>
      </c>
    </row>
    <row r="51" spans="1:12" ht="47.25" x14ac:dyDescent="0.25">
      <c r="A51" s="1"/>
      <c r="B51" s="207" t="s">
        <v>178</v>
      </c>
      <c r="C51" s="207"/>
      <c r="D51" s="207"/>
      <c r="E51" s="207"/>
      <c r="F51" s="208"/>
      <c r="G51" s="44" t="s">
        <v>177</v>
      </c>
      <c r="H51" s="50" t="s">
        <v>176</v>
      </c>
      <c r="I51" s="57" t="s">
        <v>0</v>
      </c>
      <c r="J51" s="54">
        <f>SUM(J52:J53)</f>
        <v>1172000</v>
      </c>
      <c r="K51" s="54">
        <f>SUM(K52:K53)</f>
        <v>494258</v>
      </c>
      <c r="L51" s="164">
        <f t="shared" si="0"/>
        <v>42.1721843003413</v>
      </c>
    </row>
    <row r="52" spans="1:12" ht="110.25" x14ac:dyDescent="0.25">
      <c r="A52" s="1"/>
      <c r="B52" s="211">
        <v>500</v>
      </c>
      <c r="C52" s="211"/>
      <c r="D52" s="211"/>
      <c r="E52" s="211"/>
      <c r="F52" s="212"/>
      <c r="G52" s="44" t="s">
        <v>3</v>
      </c>
      <c r="H52" s="50" t="s">
        <v>0</v>
      </c>
      <c r="I52" s="57">
        <v>100</v>
      </c>
      <c r="J52" s="54">
        <v>980000</v>
      </c>
      <c r="K52" s="54">
        <v>475287</v>
      </c>
      <c r="L52" s="164">
        <f t="shared" si="0"/>
        <v>48.498673469387754</v>
      </c>
    </row>
    <row r="53" spans="1:12" ht="47.25" x14ac:dyDescent="0.25">
      <c r="A53" s="1"/>
      <c r="B53" s="207" t="s">
        <v>175</v>
      </c>
      <c r="C53" s="207"/>
      <c r="D53" s="207"/>
      <c r="E53" s="207"/>
      <c r="F53" s="208"/>
      <c r="G53" s="44" t="s">
        <v>2</v>
      </c>
      <c r="H53" s="50"/>
      <c r="I53" s="57">
        <v>200</v>
      </c>
      <c r="J53" s="54">
        <v>192000</v>
      </c>
      <c r="K53" s="54">
        <v>18971</v>
      </c>
      <c r="L53" s="164">
        <f t="shared" si="0"/>
        <v>9.8807291666666668</v>
      </c>
    </row>
    <row r="54" spans="1:12" ht="31.5" x14ac:dyDescent="0.25">
      <c r="A54" s="1"/>
      <c r="B54" s="15"/>
      <c r="C54" s="15"/>
      <c r="D54" s="15"/>
      <c r="E54" s="15"/>
      <c r="F54" s="16"/>
      <c r="G54" s="44" t="s">
        <v>113</v>
      </c>
      <c r="H54" s="51" t="s">
        <v>253</v>
      </c>
      <c r="I54" s="57"/>
      <c r="J54" s="54">
        <f>SUM(J55)</f>
        <v>266000</v>
      </c>
      <c r="K54" s="54">
        <f>SUM(K55)</f>
        <v>266000</v>
      </c>
      <c r="L54" s="164">
        <f t="shared" si="0"/>
        <v>100</v>
      </c>
    </row>
    <row r="55" spans="1:12" ht="48.75" customHeight="1" x14ac:dyDescent="0.25">
      <c r="A55" s="1"/>
      <c r="B55" s="15"/>
      <c r="C55" s="15"/>
      <c r="D55" s="15"/>
      <c r="E55" s="15"/>
      <c r="F55" s="16"/>
      <c r="G55" s="44" t="s">
        <v>4</v>
      </c>
      <c r="H55" s="50" t="s">
        <v>0</v>
      </c>
      <c r="I55" s="57">
        <v>600</v>
      </c>
      <c r="J55" s="54">
        <v>266000</v>
      </c>
      <c r="K55" s="54">
        <v>266000</v>
      </c>
      <c r="L55" s="164">
        <f t="shared" si="0"/>
        <v>100</v>
      </c>
    </row>
    <row r="56" spans="1:12" ht="78.75" x14ac:dyDescent="0.25">
      <c r="A56" s="1"/>
      <c r="B56" s="15"/>
      <c r="C56" s="15"/>
      <c r="D56" s="15"/>
      <c r="E56" s="15"/>
      <c r="F56" s="16"/>
      <c r="G56" s="44" t="s">
        <v>112</v>
      </c>
      <c r="H56" s="51" t="s">
        <v>252</v>
      </c>
      <c r="I56" s="57"/>
      <c r="J56" s="54">
        <f>SUM(J57)</f>
        <v>1350000</v>
      </c>
      <c r="K56" s="54">
        <f>SUM(K57)</f>
        <v>1016375</v>
      </c>
      <c r="L56" s="164">
        <f t="shared" si="0"/>
        <v>75.287037037037038</v>
      </c>
    </row>
    <row r="57" spans="1:12" ht="48" customHeight="1" x14ac:dyDescent="0.25">
      <c r="A57" s="1"/>
      <c r="B57" s="15"/>
      <c r="C57" s="15"/>
      <c r="D57" s="15"/>
      <c r="E57" s="15"/>
      <c r="F57" s="16"/>
      <c r="G57" s="44" t="s">
        <v>4</v>
      </c>
      <c r="H57" s="50" t="s">
        <v>0</v>
      </c>
      <c r="I57" s="57">
        <v>600</v>
      </c>
      <c r="J57" s="54">
        <v>1350000</v>
      </c>
      <c r="K57" s="54">
        <v>1016375</v>
      </c>
      <c r="L57" s="164">
        <f t="shared" si="0"/>
        <v>75.287037037037038</v>
      </c>
    </row>
    <row r="58" spans="1:12" ht="110.25" x14ac:dyDescent="0.25">
      <c r="A58" s="1"/>
      <c r="B58" s="15"/>
      <c r="C58" s="15"/>
      <c r="D58" s="15"/>
      <c r="E58" s="15"/>
      <c r="F58" s="16"/>
      <c r="G58" s="44" t="s">
        <v>219</v>
      </c>
      <c r="H58" s="51" t="s">
        <v>251</v>
      </c>
      <c r="I58" s="57"/>
      <c r="J58" s="54">
        <f>SUM(J59)</f>
        <v>1659000</v>
      </c>
      <c r="K58" s="54">
        <f>SUM(K59)</f>
        <v>1144692</v>
      </c>
      <c r="L58" s="164">
        <f t="shared" si="0"/>
        <v>68.998915009041596</v>
      </c>
    </row>
    <row r="59" spans="1:12" ht="48.75" customHeight="1" x14ac:dyDescent="0.25">
      <c r="A59" s="1"/>
      <c r="B59" s="15"/>
      <c r="C59" s="15"/>
      <c r="D59" s="15"/>
      <c r="E59" s="15"/>
      <c r="F59" s="16"/>
      <c r="G59" s="44" t="s">
        <v>4</v>
      </c>
      <c r="H59" s="50" t="s">
        <v>0</v>
      </c>
      <c r="I59" s="57">
        <v>600</v>
      </c>
      <c r="J59" s="54">
        <v>1659000</v>
      </c>
      <c r="K59" s="54">
        <v>1144692</v>
      </c>
      <c r="L59" s="164">
        <f t="shared" si="0"/>
        <v>68.998915009041596</v>
      </c>
    </row>
    <row r="60" spans="1:12" ht="63" x14ac:dyDescent="0.25">
      <c r="A60" s="1"/>
      <c r="B60" s="15"/>
      <c r="C60" s="15"/>
      <c r="D60" s="15"/>
      <c r="E60" s="15"/>
      <c r="F60" s="16"/>
      <c r="G60" s="44" t="s">
        <v>323</v>
      </c>
      <c r="H60" s="50" t="s">
        <v>324</v>
      </c>
      <c r="I60" s="57"/>
      <c r="J60" s="54">
        <f>SUM(J61)</f>
        <v>92334000</v>
      </c>
      <c r="K60" s="54">
        <f>SUM(K61)</f>
        <v>50035000</v>
      </c>
      <c r="L60" s="164">
        <f t="shared" si="0"/>
        <v>54.189139428596185</v>
      </c>
    </row>
    <row r="61" spans="1:12" ht="48" customHeight="1" x14ac:dyDescent="0.25">
      <c r="A61" s="1"/>
      <c r="B61" s="22"/>
      <c r="C61" s="22"/>
      <c r="D61" s="22"/>
      <c r="E61" s="22"/>
      <c r="F61" s="23"/>
      <c r="G61" s="44" t="s">
        <v>4</v>
      </c>
      <c r="H61" s="50" t="s">
        <v>0</v>
      </c>
      <c r="I61" s="57">
        <v>600</v>
      </c>
      <c r="J61" s="54">
        <v>92334000</v>
      </c>
      <c r="K61" s="54">
        <v>50035000</v>
      </c>
      <c r="L61" s="164">
        <f t="shared" si="0"/>
        <v>54.189139428596185</v>
      </c>
    </row>
    <row r="62" spans="1:12" ht="47.25" x14ac:dyDescent="0.25">
      <c r="A62" s="1"/>
      <c r="B62" s="207" t="s">
        <v>174</v>
      </c>
      <c r="C62" s="207"/>
      <c r="D62" s="207"/>
      <c r="E62" s="207"/>
      <c r="F62" s="208"/>
      <c r="G62" s="44" t="s">
        <v>173</v>
      </c>
      <c r="H62" s="50" t="s">
        <v>172</v>
      </c>
      <c r="I62" s="57" t="s">
        <v>0</v>
      </c>
      <c r="J62" s="54">
        <f>SUM(J63)</f>
        <v>17126000</v>
      </c>
      <c r="K62" s="54">
        <f>SUM(K63)</f>
        <v>9253000</v>
      </c>
      <c r="L62" s="164">
        <f t="shared" si="0"/>
        <v>54.028961812448905</v>
      </c>
    </row>
    <row r="63" spans="1:12" ht="52.5" customHeight="1" x14ac:dyDescent="0.25">
      <c r="A63" s="1"/>
      <c r="B63" s="211">
        <v>500</v>
      </c>
      <c r="C63" s="211"/>
      <c r="D63" s="211"/>
      <c r="E63" s="211"/>
      <c r="F63" s="212"/>
      <c r="G63" s="44" t="s">
        <v>4</v>
      </c>
      <c r="H63" s="50" t="s">
        <v>0</v>
      </c>
      <c r="I63" s="57">
        <v>600</v>
      </c>
      <c r="J63" s="54">
        <v>17126000</v>
      </c>
      <c r="K63" s="54">
        <v>9253000</v>
      </c>
      <c r="L63" s="164">
        <f t="shared" si="0"/>
        <v>54.028961812448905</v>
      </c>
    </row>
    <row r="64" spans="1:12" ht="100.5" customHeight="1" x14ac:dyDescent="0.25">
      <c r="A64" s="1"/>
      <c r="B64" s="160"/>
      <c r="C64" s="160"/>
      <c r="D64" s="160"/>
      <c r="E64" s="160"/>
      <c r="F64" s="161"/>
      <c r="G64" s="44" t="s">
        <v>411</v>
      </c>
      <c r="H64" s="51" t="s">
        <v>412</v>
      </c>
      <c r="I64" s="57"/>
      <c r="J64" s="54">
        <f>SUM(J65)</f>
        <v>99291</v>
      </c>
      <c r="K64" s="54">
        <f>SUM(K65)</f>
        <v>0</v>
      </c>
      <c r="L64" s="164">
        <f t="shared" si="0"/>
        <v>0</v>
      </c>
    </row>
    <row r="65" spans="1:12" ht="54" customHeight="1" x14ac:dyDescent="0.25">
      <c r="A65" s="1"/>
      <c r="B65" s="160"/>
      <c r="C65" s="160"/>
      <c r="D65" s="160"/>
      <c r="E65" s="160"/>
      <c r="F65" s="161"/>
      <c r="G65" s="44" t="s">
        <v>4</v>
      </c>
      <c r="H65" s="50" t="s">
        <v>0</v>
      </c>
      <c r="I65" s="57">
        <v>600</v>
      </c>
      <c r="J65" s="54">
        <v>99291</v>
      </c>
      <c r="K65" s="54"/>
      <c r="L65" s="164">
        <f t="shared" si="0"/>
        <v>0</v>
      </c>
    </row>
    <row r="66" spans="1:12" ht="38.25" customHeight="1" x14ac:dyDescent="0.25">
      <c r="A66" s="1"/>
      <c r="B66" s="213" t="s">
        <v>171</v>
      </c>
      <c r="C66" s="213"/>
      <c r="D66" s="213"/>
      <c r="E66" s="213"/>
      <c r="F66" s="214"/>
      <c r="G66" s="74" t="s">
        <v>239</v>
      </c>
      <c r="H66" s="49" t="s">
        <v>170</v>
      </c>
      <c r="I66" s="56" t="s">
        <v>0</v>
      </c>
      <c r="J66" s="53">
        <f>SUM(J67+J70+J72)</f>
        <v>5721095</v>
      </c>
      <c r="K66" s="53">
        <f>SUM(K67+K70+K72)</f>
        <v>1714400</v>
      </c>
      <c r="L66" s="164">
        <f t="shared" si="0"/>
        <v>29.966291417989041</v>
      </c>
    </row>
    <row r="67" spans="1:12" ht="47.25" x14ac:dyDescent="0.25">
      <c r="A67" s="1"/>
      <c r="B67" s="209" t="s">
        <v>169</v>
      </c>
      <c r="C67" s="209"/>
      <c r="D67" s="209"/>
      <c r="E67" s="209"/>
      <c r="F67" s="210"/>
      <c r="G67" s="76" t="s">
        <v>240</v>
      </c>
      <c r="H67" s="50" t="s">
        <v>241</v>
      </c>
      <c r="I67" s="57" t="s">
        <v>0</v>
      </c>
      <c r="J67" s="54">
        <f>SUM(J68:J69)</f>
        <v>560000</v>
      </c>
      <c r="K67" s="54">
        <f>SUM(K68:K69)</f>
        <v>239360</v>
      </c>
      <c r="L67" s="164">
        <f t="shared" si="0"/>
        <v>42.74285714285714</v>
      </c>
    </row>
    <row r="68" spans="1:12" ht="47.25" x14ac:dyDescent="0.25">
      <c r="A68" s="1"/>
      <c r="B68" s="211">
        <v>500</v>
      </c>
      <c r="C68" s="211"/>
      <c r="D68" s="211"/>
      <c r="E68" s="211"/>
      <c r="F68" s="212"/>
      <c r="G68" s="48" t="s">
        <v>2</v>
      </c>
      <c r="H68" s="50" t="s">
        <v>0</v>
      </c>
      <c r="I68" s="57">
        <v>200</v>
      </c>
      <c r="J68" s="54">
        <v>60000</v>
      </c>
      <c r="K68" s="54">
        <v>14360</v>
      </c>
      <c r="L68" s="164">
        <f t="shared" si="0"/>
        <v>23.933333333333334</v>
      </c>
    </row>
    <row r="69" spans="1:12" ht="50.25" customHeight="1" x14ac:dyDescent="0.25">
      <c r="A69" s="1"/>
      <c r="B69" s="35"/>
      <c r="C69" s="35"/>
      <c r="D69" s="35"/>
      <c r="E69" s="35"/>
      <c r="F69" s="36"/>
      <c r="G69" s="44" t="s">
        <v>4</v>
      </c>
      <c r="H69" s="50"/>
      <c r="I69" s="57">
        <v>600</v>
      </c>
      <c r="J69" s="54">
        <v>500000</v>
      </c>
      <c r="K69" s="54">
        <v>225000</v>
      </c>
      <c r="L69" s="164">
        <f t="shared" si="0"/>
        <v>45</v>
      </c>
    </row>
    <row r="70" spans="1:12" ht="51.75" customHeight="1" x14ac:dyDescent="0.25">
      <c r="A70" s="1"/>
      <c r="B70" s="211">
        <v>800</v>
      </c>
      <c r="C70" s="211"/>
      <c r="D70" s="211"/>
      <c r="E70" s="211"/>
      <c r="F70" s="212"/>
      <c r="G70" s="44" t="s">
        <v>166</v>
      </c>
      <c r="H70" s="51" t="s">
        <v>257</v>
      </c>
      <c r="I70" s="57"/>
      <c r="J70" s="54">
        <f>SUM(J71)</f>
        <v>4957038</v>
      </c>
      <c r="K70" s="54">
        <f>SUM(K71)</f>
        <v>1393417</v>
      </c>
      <c r="L70" s="164">
        <f t="shared" si="0"/>
        <v>28.109871257795483</v>
      </c>
    </row>
    <row r="71" spans="1:12" ht="53.25" customHeight="1" x14ac:dyDescent="0.25">
      <c r="A71" s="1"/>
      <c r="B71" s="213" t="s">
        <v>167</v>
      </c>
      <c r="C71" s="213"/>
      <c r="D71" s="213"/>
      <c r="E71" s="213"/>
      <c r="F71" s="214"/>
      <c r="G71" s="44" t="s">
        <v>4</v>
      </c>
      <c r="H71" s="49"/>
      <c r="I71" s="57">
        <v>600</v>
      </c>
      <c r="J71" s="54">
        <v>4957038</v>
      </c>
      <c r="K71" s="54">
        <v>1393417</v>
      </c>
      <c r="L71" s="164">
        <f t="shared" si="0"/>
        <v>28.109871257795483</v>
      </c>
    </row>
    <row r="72" spans="1:12" ht="36.75" customHeight="1" x14ac:dyDescent="0.25">
      <c r="A72" s="1"/>
      <c r="B72" s="162"/>
      <c r="C72" s="162"/>
      <c r="D72" s="162"/>
      <c r="E72" s="162"/>
      <c r="F72" s="163"/>
      <c r="G72" s="66" t="s">
        <v>415</v>
      </c>
      <c r="H72" s="51" t="s">
        <v>416</v>
      </c>
      <c r="I72" s="57"/>
      <c r="J72" s="54">
        <f>SUM(J73)</f>
        <v>204057</v>
      </c>
      <c r="K72" s="54">
        <f>SUM(K73)</f>
        <v>81623</v>
      </c>
      <c r="L72" s="164">
        <f t="shared" si="0"/>
        <v>40.000098011830026</v>
      </c>
    </row>
    <row r="73" spans="1:12" ht="49.5" customHeight="1" x14ac:dyDescent="0.25">
      <c r="A73" s="1"/>
      <c r="B73" s="162"/>
      <c r="C73" s="162"/>
      <c r="D73" s="162"/>
      <c r="E73" s="162"/>
      <c r="F73" s="163"/>
      <c r="G73" s="44" t="s">
        <v>4</v>
      </c>
      <c r="H73" s="49"/>
      <c r="I73" s="57">
        <v>600</v>
      </c>
      <c r="J73" s="54">
        <v>204057</v>
      </c>
      <c r="K73" s="54">
        <v>81623</v>
      </c>
      <c r="L73" s="164">
        <f t="shared" si="0"/>
        <v>40.000098011830026</v>
      </c>
    </row>
    <row r="74" spans="1:12" ht="66.75" customHeight="1" x14ac:dyDescent="0.25">
      <c r="A74" s="1"/>
      <c r="B74" s="213" t="s">
        <v>165</v>
      </c>
      <c r="C74" s="213"/>
      <c r="D74" s="213"/>
      <c r="E74" s="213"/>
      <c r="F74" s="214"/>
      <c r="G74" s="74" t="s">
        <v>242</v>
      </c>
      <c r="H74" s="49" t="s">
        <v>168</v>
      </c>
      <c r="I74" s="56" t="s">
        <v>0</v>
      </c>
      <c r="J74" s="53">
        <f>SUM(J75+J77)</f>
        <v>130000</v>
      </c>
      <c r="K74" s="53">
        <f>SUM(K75+K77)</f>
        <v>78380</v>
      </c>
      <c r="L74" s="164">
        <f t="shared" si="0"/>
        <v>60.292307692307695</v>
      </c>
    </row>
    <row r="75" spans="1:12" ht="31.5" customHeight="1" x14ac:dyDescent="0.25">
      <c r="A75" s="1"/>
      <c r="B75" s="11"/>
      <c r="C75" s="11"/>
      <c r="D75" s="11"/>
      <c r="E75" s="11"/>
      <c r="F75" s="12"/>
      <c r="G75" s="76" t="s">
        <v>243</v>
      </c>
      <c r="H75" s="50" t="s">
        <v>244</v>
      </c>
      <c r="I75" s="56"/>
      <c r="J75" s="54">
        <f>SUM(J76)</f>
        <v>80000</v>
      </c>
      <c r="K75" s="54">
        <f>SUM(K76)</f>
        <v>39194</v>
      </c>
      <c r="L75" s="164">
        <f t="shared" si="0"/>
        <v>48.9925</v>
      </c>
    </row>
    <row r="76" spans="1:12" ht="34.5" customHeight="1" x14ac:dyDescent="0.25">
      <c r="A76" s="1"/>
      <c r="B76" s="11"/>
      <c r="C76" s="11"/>
      <c r="D76" s="11"/>
      <c r="E76" s="11"/>
      <c r="F76" s="12"/>
      <c r="G76" s="48" t="s">
        <v>2</v>
      </c>
      <c r="H76" s="49"/>
      <c r="I76" s="57">
        <v>200</v>
      </c>
      <c r="J76" s="53">
        <v>80000</v>
      </c>
      <c r="K76" s="53">
        <v>39194</v>
      </c>
      <c r="L76" s="164">
        <f t="shared" ref="L76:L147" si="1">K76/J76%</f>
        <v>48.9925</v>
      </c>
    </row>
    <row r="77" spans="1:12" ht="31.5" x14ac:dyDescent="0.25">
      <c r="A77" s="1"/>
      <c r="B77" s="209" t="s">
        <v>164</v>
      </c>
      <c r="C77" s="209"/>
      <c r="D77" s="209"/>
      <c r="E77" s="209"/>
      <c r="F77" s="210"/>
      <c r="G77" s="44" t="s">
        <v>163</v>
      </c>
      <c r="H77" s="51" t="s">
        <v>399</v>
      </c>
      <c r="I77" s="57" t="s">
        <v>0</v>
      </c>
      <c r="J77" s="54">
        <f>SUM(J78)</f>
        <v>50000</v>
      </c>
      <c r="K77" s="54">
        <f>SUM(K78)</f>
        <v>39186</v>
      </c>
      <c r="L77" s="164">
        <f t="shared" si="1"/>
        <v>78.372</v>
      </c>
    </row>
    <row r="78" spans="1:12" ht="47.25" x14ac:dyDescent="0.25">
      <c r="A78" s="1"/>
      <c r="B78" s="209">
        <v>200</v>
      </c>
      <c r="C78" s="209"/>
      <c r="D78" s="209"/>
      <c r="E78" s="209"/>
      <c r="F78" s="210"/>
      <c r="G78" s="44" t="s">
        <v>2</v>
      </c>
      <c r="H78" s="117"/>
      <c r="I78" s="57">
        <v>200</v>
      </c>
      <c r="J78" s="54">
        <v>50000</v>
      </c>
      <c r="K78" s="54">
        <v>39186</v>
      </c>
      <c r="L78" s="164">
        <f t="shared" si="1"/>
        <v>78.372</v>
      </c>
    </row>
    <row r="79" spans="1:12" ht="63.75" thickBot="1" x14ac:dyDescent="0.3">
      <c r="A79" s="1"/>
      <c r="B79" s="205" t="s">
        <v>162</v>
      </c>
      <c r="C79" s="205"/>
      <c r="D79" s="205"/>
      <c r="E79" s="205"/>
      <c r="F79" s="206"/>
      <c r="G79" s="95" t="s">
        <v>246</v>
      </c>
      <c r="H79" s="96" t="s">
        <v>161</v>
      </c>
      <c r="I79" s="97" t="s">
        <v>0</v>
      </c>
      <c r="J79" s="98">
        <f>SUM(J80+J137+J141)</f>
        <v>181511255</v>
      </c>
      <c r="K79" s="98">
        <f>SUM(K80+K137+K141)</f>
        <v>84008628</v>
      </c>
      <c r="L79" s="164">
        <f t="shared" si="1"/>
        <v>46.282875406266129</v>
      </c>
    </row>
    <row r="80" spans="1:12" ht="78.75" x14ac:dyDescent="0.25">
      <c r="A80" s="1"/>
      <c r="B80" s="203" t="s">
        <v>160</v>
      </c>
      <c r="C80" s="203"/>
      <c r="D80" s="203"/>
      <c r="E80" s="203"/>
      <c r="F80" s="204"/>
      <c r="G80" s="89" t="s">
        <v>245</v>
      </c>
      <c r="H80" s="60" t="s">
        <v>159</v>
      </c>
      <c r="I80" s="61" t="s">
        <v>0</v>
      </c>
      <c r="J80" s="71">
        <f>SUM(J81+J83+J85+J87+J90+J92+J95+J98+J100+J102+J104+J107+J110+J113+J116+J118+J121+J125+J128+J130+J132+J135)</f>
        <v>180481255</v>
      </c>
      <c r="K80" s="71">
        <f>SUM(K81+K83+K85+K87+K90+K92+K95+K98+K100+K102+K104+K107+K110+K113+K116+K118+K121+K125+K128+K130+K132+K135)</f>
        <v>83602754</v>
      </c>
      <c r="L80" s="164">
        <f t="shared" si="1"/>
        <v>46.32212580746959</v>
      </c>
    </row>
    <row r="81" spans="1:12" ht="20.25" customHeight="1" x14ac:dyDescent="0.25">
      <c r="A81" s="1"/>
      <c r="B81" s="13"/>
      <c r="C81" s="13"/>
      <c r="D81" s="13"/>
      <c r="E81" s="13"/>
      <c r="F81" s="14"/>
      <c r="G81" s="76" t="s">
        <v>247</v>
      </c>
      <c r="H81" s="49" t="s">
        <v>248</v>
      </c>
      <c r="I81" s="56"/>
      <c r="J81" s="54">
        <f>SUM(J82)</f>
        <v>296000</v>
      </c>
      <c r="K81" s="54">
        <f>SUM(K82)</f>
        <v>128940</v>
      </c>
      <c r="L81" s="164">
        <f t="shared" si="1"/>
        <v>43.560810810810814</v>
      </c>
    </row>
    <row r="82" spans="1:12" ht="47.25" x14ac:dyDescent="0.25">
      <c r="A82" s="1"/>
      <c r="B82" s="13"/>
      <c r="C82" s="13"/>
      <c r="D82" s="13"/>
      <c r="E82" s="13"/>
      <c r="F82" s="14"/>
      <c r="G82" s="44" t="s">
        <v>2</v>
      </c>
      <c r="H82" s="49"/>
      <c r="I82" s="57">
        <v>200</v>
      </c>
      <c r="J82" s="54">
        <v>296000</v>
      </c>
      <c r="K82" s="54">
        <v>128940</v>
      </c>
      <c r="L82" s="164">
        <f t="shared" si="1"/>
        <v>43.560810810810814</v>
      </c>
    </row>
    <row r="83" spans="1:12" ht="31.5" x14ac:dyDescent="0.25">
      <c r="A83" s="1"/>
      <c r="B83" s="37"/>
      <c r="C83" s="37"/>
      <c r="D83" s="37"/>
      <c r="E83" s="37"/>
      <c r="F83" s="38"/>
      <c r="G83" s="91" t="s">
        <v>351</v>
      </c>
      <c r="H83" s="50" t="s">
        <v>352</v>
      </c>
      <c r="I83" s="57"/>
      <c r="J83" s="54">
        <f>SUM(J84)</f>
        <v>89000</v>
      </c>
      <c r="K83" s="54">
        <f>SUM(K84)</f>
        <v>77910</v>
      </c>
      <c r="L83" s="164">
        <f t="shared" si="1"/>
        <v>87.539325842696627</v>
      </c>
    </row>
    <row r="84" spans="1:12" ht="47.25" x14ac:dyDescent="0.25">
      <c r="A84" s="1"/>
      <c r="B84" s="37"/>
      <c r="C84" s="37"/>
      <c r="D84" s="37"/>
      <c r="E84" s="37"/>
      <c r="F84" s="38"/>
      <c r="G84" s="44" t="s">
        <v>2</v>
      </c>
      <c r="H84" s="49"/>
      <c r="I84" s="57">
        <v>200</v>
      </c>
      <c r="J84" s="54">
        <v>89000</v>
      </c>
      <c r="K84" s="54">
        <v>77910</v>
      </c>
      <c r="L84" s="164">
        <f t="shared" si="1"/>
        <v>87.539325842696627</v>
      </c>
    </row>
    <row r="85" spans="1:12" ht="47.25" x14ac:dyDescent="0.25">
      <c r="A85" s="1"/>
      <c r="B85" s="37"/>
      <c r="C85" s="37"/>
      <c r="D85" s="37"/>
      <c r="E85" s="37"/>
      <c r="F85" s="38"/>
      <c r="G85" s="90" t="s">
        <v>369</v>
      </c>
      <c r="H85" s="50" t="s">
        <v>370</v>
      </c>
      <c r="I85" s="57"/>
      <c r="J85" s="54">
        <f>SUM(J86)</f>
        <v>2000</v>
      </c>
      <c r="K85" s="54">
        <f>SUM(K86)</f>
        <v>0</v>
      </c>
      <c r="L85" s="164">
        <f t="shared" si="1"/>
        <v>0</v>
      </c>
    </row>
    <row r="86" spans="1:12" ht="47.25" x14ac:dyDescent="0.25">
      <c r="A86" s="1"/>
      <c r="B86" s="37"/>
      <c r="C86" s="37"/>
      <c r="D86" s="37"/>
      <c r="E86" s="37"/>
      <c r="F86" s="38"/>
      <c r="G86" s="44" t="s">
        <v>2</v>
      </c>
      <c r="H86" s="49"/>
      <c r="I86" s="57">
        <v>200</v>
      </c>
      <c r="J86" s="54">
        <v>2000</v>
      </c>
      <c r="K86" s="54">
        <v>0</v>
      </c>
      <c r="L86" s="164">
        <f t="shared" si="1"/>
        <v>0</v>
      </c>
    </row>
    <row r="87" spans="1:12" ht="47.25" x14ac:dyDescent="0.25">
      <c r="A87" s="1"/>
      <c r="B87" s="37"/>
      <c r="C87" s="37"/>
      <c r="D87" s="37"/>
      <c r="E87" s="37"/>
      <c r="F87" s="38"/>
      <c r="G87" s="90" t="s">
        <v>371</v>
      </c>
      <c r="H87" s="50" t="s">
        <v>372</v>
      </c>
      <c r="I87" s="57"/>
      <c r="J87" s="54">
        <f>SUM(J88:J89)</f>
        <v>7000</v>
      </c>
      <c r="K87" s="54">
        <f>SUM(K88:K89)</f>
        <v>3000</v>
      </c>
      <c r="L87" s="164">
        <f t="shared" si="1"/>
        <v>42.857142857142854</v>
      </c>
    </row>
    <row r="88" spans="1:12" ht="47.25" x14ac:dyDescent="0.25">
      <c r="A88" s="1"/>
      <c r="B88" s="37"/>
      <c r="C88" s="37"/>
      <c r="D88" s="37"/>
      <c r="E88" s="37"/>
      <c r="F88" s="38"/>
      <c r="G88" s="48" t="s">
        <v>2</v>
      </c>
      <c r="H88" s="49"/>
      <c r="I88" s="57">
        <v>200</v>
      </c>
      <c r="J88" s="54">
        <v>3000</v>
      </c>
      <c r="K88" s="54"/>
      <c r="L88" s="164">
        <f t="shared" si="1"/>
        <v>0</v>
      </c>
    </row>
    <row r="89" spans="1:12" ht="50.25" customHeight="1" x14ac:dyDescent="0.25">
      <c r="A89" s="1"/>
      <c r="B89" s="158"/>
      <c r="C89" s="158"/>
      <c r="D89" s="158"/>
      <c r="E89" s="158"/>
      <c r="F89" s="159"/>
      <c r="G89" s="44" t="s">
        <v>4</v>
      </c>
      <c r="H89" s="49"/>
      <c r="I89" s="57">
        <v>600</v>
      </c>
      <c r="J89" s="54">
        <v>4000</v>
      </c>
      <c r="K89" s="54">
        <v>3000</v>
      </c>
      <c r="L89" s="164">
        <f t="shared" si="1"/>
        <v>75</v>
      </c>
    </row>
    <row r="90" spans="1:12" ht="82.5" customHeight="1" x14ac:dyDescent="0.25">
      <c r="A90" s="1"/>
      <c r="B90" s="110"/>
      <c r="C90" s="110"/>
      <c r="D90" s="110"/>
      <c r="E90" s="110"/>
      <c r="F90" s="111"/>
      <c r="G90" s="48" t="s">
        <v>387</v>
      </c>
      <c r="H90" s="51" t="s">
        <v>406</v>
      </c>
      <c r="I90" s="57"/>
      <c r="J90" s="54">
        <f>SUM(J91)</f>
        <v>4000000</v>
      </c>
      <c r="K90" s="54">
        <f>SUM(K91)</f>
        <v>1474206</v>
      </c>
      <c r="L90" s="164">
        <f t="shared" si="1"/>
        <v>36.855150000000002</v>
      </c>
    </row>
    <row r="91" spans="1:12" ht="31.5" x14ac:dyDescent="0.25">
      <c r="A91" s="1"/>
      <c r="B91" s="110"/>
      <c r="C91" s="110"/>
      <c r="D91" s="110"/>
      <c r="E91" s="110"/>
      <c r="F91" s="111"/>
      <c r="G91" s="44" t="s">
        <v>5</v>
      </c>
      <c r="H91" s="50" t="s">
        <v>0</v>
      </c>
      <c r="I91" s="57">
        <v>300</v>
      </c>
      <c r="J91" s="54">
        <v>4000000</v>
      </c>
      <c r="K91" s="54">
        <v>1474206</v>
      </c>
      <c r="L91" s="164">
        <f t="shared" si="1"/>
        <v>36.855150000000002</v>
      </c>
    </row>
    <row r="92" spans="1:12" ht="110.25" x14ac:dyDescent="0.25">
      <c r="A92" s="1"/>
      <c r="B92" s="209" t="s">
        <v>158</v>
      </c>
      <c r="C92" s="209"/>
      <c r="D92" s="209"/>
      <c r="E92" s="209"/>
      <c r="F92" s="210"/>
      <c r="G92" s="44" t="s">
        <v>157</v>
      </c>
      <c r="H92" s="50" t="s">
        <v>156</v>
      </c>
      <c r="I92" s="57" t="s">
        <v>0</v>
      </c>
      <c r="J92" s="54">
        <f>SUM(J93:J94)</f>
        <v>1920000</v>
      </c>
      <c r="K92" s="54">
        <f>SUM(K93:K94)</f>
        <v>1919830</v>
      </c>
      <c r="L92" s="164">
        <f t="shared" si="1"/>
        <v>99.991145833333334</v>
      </c>
    </row>
    <row r="93" spans="1:12" ht="47.25" x14ac:dyDescent="0.25">
      <c r="A93" s="1"/>
      <c r="B93" s="136"/>
      <c r="C93" s="136"/>
      <c r="D93" s="136"/>
      <c r="E93" s="136"/>
      <c r="F93" s="137"/>
      <c r="G93" s="44" t="s">
        <v>2</v>
      </c>
      <c r="H93" s="49"/>
      <c r="I93" s="57">
        <v>200</v>
      </c>
      <c r="J93" s="54">
        <v>28400</v>
      </c>
      <c r="K93" s="54">
        <v>28256</v>
      </c>
      <c r="L93" s="164">
        <f t="shared" ref="L93" si="2">K93/J93%</f>
        <v>99.492957746478879</v>
      </c>
    </row>
    <row r="94" spans="1:12" ht="31.5" x14ac:dyDescent="0.25">
      <c r="A94" s="1"/>
      <c r="B94" s="211">
        <v>500</v>
      </c>
      <c r="C94" s="211"/>
      <c r="D94" s="211"/>
      <c r="E94" s="211"/>
      <c r="F94" s="212"/>
      <c r="G94" s="44" t="s">
        <v>5</v>
      </c>
      <c r="H94" s="50" t="s">
        <v>0</v>
      </c>
      <c r="I94" s="57">
        <v>300</v>
      </c>
      <c r="J94" s="54">
        <v>1891600</v>
      </c>
      <c r="K94" s="54">
        <v>1891574</v>
      </c>
      <c r="L94" s="164">
        <f t="shared" si="1"/>
        <v>99.998625502220349</v>
      </c>
    </row>
    <row r="95" spans="1:12" ht="63" x14ac:dyDescent="0.25">
      <c r="A95" s="1"/>
      <c r="B95" s="207" t="s">
        <v>155</v>
      </c>
      <c r="C95" s="207"/>
      <c r="D95" s="207"/>
      <c r="E95" s="207"/>
      <c r="F95" s="208"/>
      <c r="G95" s="44" t="s">
        <v>154</v>
      </c>
      <c r="H95" s="50" t="s">
        <v>153</v>
      </c>
      <c r="I95" s="57" t="s">
        <v>0</v>
      </c>
      <c r="J95" s="54">
        <f>SUM(J96:J97)</f>
        <v>16929000</v>
      </c>
      <c r="K95" s="54">
        <f>SUM(K96:K97)</f>
        <v>6370000</v>
      </c>
      <c r="L95" s="164">
        <f t="shared" si="1"/>
        <v>37.627739382125348</v>
      </c>
    </row>
    <row r="96" spans="1:12" ht="47.25" x14ac:dyDescent="0.25">
      <c r="A96" s="1"/>
      <c r="B96" s="134"/>
      <c r="C96" s="134"/>
      <c r="D96" s="134"/>
      <c r="E96" s="134"/>
      <c r="F96" s="135"/>
      <c r="G96" s="44" t="s">
        <v>2</v>
      </c>
      <c r="H96" s="49"/>
      <c r="I96" s="57">
        <v>200</v>
      </c>
      <c r="J96" s="54">
        <v>219000</v>
      </c>
      <c r="K96" s="54">
        <v>94383</v>
      </c>
      <c r="L96" s="164">
        <f t="shared" si="1"/>
        <v>43.097260273972601</v>
      </c>
    </row>
    <row r="97" spans="1:12" ht="31.5" x14ac:dyDescent="0.25">
      <c r="A97" s="1"/>
      <c r="B97" s="211">
        <v>500</v>
      </c>
      <c r="C97" s="211"/>
      <c r="D97" s="211"/>
      <c r="E97" s="211"/>
      <c r="F97" s="212"/>
      <c r="G97" s="44" t="s">
        <v>5</v>
      </c>
      <c r="H97" s="50" t="s">
        <v>0</v>
      </c>
      <c r="I97" s="57">
        <v>300</v>
      </c>
      <c r="J97" s="54">
        <v>16710000</v>
      </c>
      <c r="K97" s="54">
        <v>6275617</v>
      </c>
      <c r="L97" s="164">
        <f t="shared" si="1"/>
        <v>37.556056253740273</v>
      </c>
    </row>
    <row r="98" spans="1:12" ht="99" customHeight="1" x14ac:dyDescent="0.25">
      <c r="A98" s="1"/>
      <c r="B98" s="207" t="s">
        <v>152</v>
      </c>
      <c r="C98" s="207"/>
      <c r="D98" s="207"/>
      <c r="E98" s="207"/>
      <c r="F98" s="208"/>
      <c r="G98" s="44" t="s">
        <v>151</v>
      </c>
      <c r="H98" s="50" t="s">
        <v>150</v>
      </c>
      <c r="I98" s="57" t="s">
        <v>0</v>
      </c>
      <c r="J98" s="54">
        <f>SUM(J99)</f>
        <v>358000</v>
      </c>
      <c r="K98" s="54">
        <f>SUM(K99)</f>
        <v>136448</v>
      </c>
      <c r="L98" s="164">
        <f t="shared" si="1"/>
        <v>38.113966480446926</v>
      </c>
    </row>
    <row r="99" spans="1:12" ht="31.5" x14ac:dyDescent="0.25">
      <c r="A99" s="1"/>
      <c r="B99" s="211">
        <v>500</v>
      </c>
      <c r="C99" s="211"/>
      <c r="D99" s="211"/>
      <c r="E99" s="211"/>
      <c r="F99" s="212"/>
      <c r="G99" s="44" t="s">
        <v>5</v>
      </c>
      <c r="H99" s="50" t="s">
        <v>0</v>
      </c>
      <c r="I99" s="57">
        <v>300</v>
      </c>
      <c r="J99" s="54">
        <v>358000</v>
      </c>
      <c r="K99" s="54">
        <v>136448</v>
      </c>
      <c r="L99" s="164">
        <f t="shared" si="1"/>
        <v>38.113966480446926</v>
      </c>
    </row>
    <row r="100" spans="1:12" ht="110.25" x14ac:dyDescent="0.25">
      <c r="A100" s="1"/>
      <c r="B100" s="207" t="s">
        <v>149</v>
      </c>
      <c r="C100" s="207"/>
      <c r="D100" s="207"/>
      <c r="E100" s="207"/>
      <c r="F100" s="208"/>
      <c r="G100" s="44" t="s">
        <v>148</v>
      </c>
      <c r="H100" s="50" t="s">
        <v>147</v>
      </c>
      <c r="I100" s="57" t="s">
        <v>0</v>
      </c>
      <c r="J100" s="54">
        <f>SUM(J101)</f>
        <v>7077000</v>
      </c>
      <c r="K100" s="54">
        <f>SUM(K101)</f>
        <v>3826464</v>
      </c>
      <c r="L100" s="164">
        <f t="shared" si="1"/>
        <v>54.069012293344635</v>
      </c>
    </row>
    <row r="101" spans="1:12" ht="31.5" x14ac:dyDescent="0.25">
      <c r="A101" s="1"/>
      <c r="B101" s="211">
        <v>500</v>
      </c>
      <c r="C101" s="211"/>
      <c r="D101" s="211"/>
      <c r="E101" s="211"/>
      <c r="F101" s="212"/>
      <c r="G101" s="44" t="s">
        <v>5</v>
      </c>
      <c r="H101" s="50" t="s">
        <v>0</v>
      </c>
      <c r="I101" s="57">
        <v>300</v>
      </c>
      <c r="J101" s="54">
        <v>7077000</v>
      </c>
      <c r="K101" s="54">
        <v>3826464</v>
      </c>
      <c r="L101" s="164">
        <f t="shared" si="1"/>
        <v>54.069012293344635</v>
      </c>
    </row>
    <row r="102" spans="1:12" ht="66.75" customHeight="1" x14ac:dyDescent="0.25">
      <c r="A102" s="1"/>
      <c r="B102" s="207" t="s">
        <v>146</v>
      </c>
      <c r="C102" s="207"/>
      <c r="D102" s="207"/>
      <c r="E102" s="207"/>
      <c r="F102" s="208"/>
      <c r="G102" s="44" t="s">
        <v>145</v>
      </c>
      <c r="H102" s="50" t="s">
        <v>144</v>
      </c>
      <c r="I102" s="57" t="s">
        <v>0</v>
      </c>
      <c r="J102" s="54">
        <f>SUM(J103)</f>
        <v>868000</v>
      </c>
      <c r="K102" s="54">
        <f>SUM(K103)</f>
        <v>556878</v>
      </c>
      <c r="L102" s="164">
        <f t="shared" si="1"/>
        <v>64.156451612903226</v>
      </c>
    </row>
    <row r="103" spans="1:12" ht="31.5" x14ac:dyDescent="0.25">
      <c r="A103" s="1"/>
      <c r="B103" s="211">
        <v>500</v>
      </c>
      <c r="C103" s="211"/>
      <c r="D103" s="211"/>
      <c r="E103" s="211"/>
      <c r="F103" s="212"/>
      <c r="G103" s="44" t="s">
        <v>5</v>
      </c>
      <c r="H103" s="50" t="s">
        <v>0</v>
      </c>
      <c r="I103" s="57">
        <v>300</v>
      </c>
      <c r="J103" s="54">
        <v>868000</v>
      </c>
      <c r="K103" s="54">
        <v>556878</v>
      </c>
      <c r="L103" s="164">
        <f t="shared" si="1"/>
        <v>64.156451612903226</v>
      </c>
    </row>
    <row r="104" spans="1:12" ht="47.25" x14ac:dyDescent="0.25">
      <c r="A104" s="1"/>
      <c r="B104" s="207" t="s">
        <v>143</v>
      </c>
      <c r="C104" s="207"/>
      <c r="D104" s="207"/>
      <c r="E104" s="207"/>
      <c r="F104" s="208"/>
      <c r="G104" s="44" t="s">
        <v>142</v>
      </c>
      <c r="H104" s="50" t="s">
        <v>141</v>
      </c>
      <c r="I104" s="57" t="s">
        <v>0</v>
      </c>
      <c r="J104" s="54">
        <f>SUM(J105:J106)</f>
        <v>17638000</v>
      </c>
      <c r="K104" s="54">
        <f>SUM(K105:K106)</f>
        <v>7828904</v>
      </c>
      <c r="L104" s="164">
        <f t="shared" si="1"/>
        <v>44.386574441546664</v>
      </c>
    </row>
    <row r="105" spans="1:12" ht="47.25" x14ac:dyDescent="0.25">
      <c r="A105" s="1"/>
      <c r="B105" s="134"/>
      <c r="C105" s="134"/>
      <c r="D105" s="134"/>
      <c r="E105" s="134"/>
      <c r="F105" s="135"/>
      <c r="G105" s="44" t="s">
        <v>2</v>
      </c>
      <c r="H105" s="49"/>
      <c r="I105" s="57">
        <v>200</v>
      </c>
      <c r="J105" s="54">
        <v>265000</v>
      </c>
      <c r="K105" s="54">
        <v>138184</v>
      </c>
      <c r="L105" s="164">
        <f t="shared" ref="L105" si="3">K105/J105%</f>
        <v>52.144905660377361</v>
      </c>
    </row>
    <row r="106" spans="1:12" ht="31.5" x14ac:dyDescent="0.25">
      <c r="A106" s="1"/>
      <c r="B106" s="211">
        <v>500</v>
      </c>
      <c r="C106" s="211"/>
      <c r="D106" s="211"/>
      <c r="E106" s="211"/>
      <c r="F106" s="212"/>
      <c r="G106" s="44" t="s">
        <v>5</v>
      </c>
      <c r="H106" s="50" t="s">
        <v>0</v>
      </c>
      <c r="I106" s="57">
        <v>300</v>
      </c>
      <c r="J106" s="54">
        <v>17373000</v>
      </c>
      <c r="K106" s="54">
        <v>7690720</v>
      </c>
      <c r="L106" s="164">
        <f t="shared" si="1"/>
        <v>44.268232314511025</v>
      </c>
    </row>
    <row r="107" spans="1:12" ht="78.75" x14ac:dyDescent="0.25">
      <c r="A107" s="1"/>
      <c r="B107" s="207" t="s">
        <v>140</v>
      </c>
      <c r="C107" s="207"/>
      <c r="D107" s="207"/>
      <c r="E107" s="207"/>
      <c r="F107" s="208"/>
      <c r="G107" s="44" t="s">
        <v>139</v>
      </c>
      <c r="H107" s="50" t="s">
        <v>138</v>
      </c>
      <c r="I107" s="57" t="s">
        <v>0</v>
      </c>
      <c r="J107" s="54">
        <f>SUM(J108:J109)</f>
        <v>13567000</v>
      </c>
      <c r="K107" s="54">
        <f>SUM(K108:K109)</f>
        <v>5832059</v>
      </c>
      <c r="L107" s="164">
        <f t="shared" si="1"/>
        <v>42.987093683201884</v>
      </c>
    </row>
    <row r="108" spans="1:12" ht="47.25" x14ac:dyDescent="0.25">
      <c r="A108" s="1"/>
      <c r="B108" s="134"/>
      <c r="C108" s="134"/>
      <c r="D108" s="134"/>
      <c r="E108" s="134"/>
      <c r="F108" s="135"/>
      <c r="G108" s="44" t="s">
        <v>2</v>
      </c>
      <c r="H108" s="49"/>
      <c r="I108" s="57">
        <v>200</v>
      </c>
      <c r="J108" s="54">
        <v>242500</v>
      </c>
      <c r="K108" s="54">
        <v>95503</v>
      </c>
      <c r="L108" s="164">
        <f t="shared" si="1"/>
        <v>39.382680412371137</v>
      </c>
    </row>
    <row r="109" spans="1:12" ht="31.5" x14ac:dyDescent="0.25">
      <c r="A109" s="1"/>
      <c r="B109" s="211">
        <v>500</v>
      </c>
      <c r="C109" s="211"/>
      <c r="D109" s="211"/>
      <c r="E109" s="211"/>
      <c r="F109" s="212"/>
      <c r="G109" s="44" t="s">
        <v>5</v>
      </c>
      <c r="H109" s="50" t="s">
        <v>0</v>
      </c>
      <c r="I109" s="57">
        <v>300</v>
      </c>
      <c r="J109" s="54">
        <v>13324500</v>
      </c>
      <c r="K109" s="54">
        <v>5736556</v>
      </c>
      <c r="L109" s="164">
        <f t="shared" si="1"/>
        <v>43.05269240872078</v>
      </c>
    </row>
    <row r="110" spans="1:12" ht="77.45" customHeight="1" x14ac:dyDescent="0.25">
      <c r="A110" s="1"/>
      <c r="B110" s="207" t="s">
        <v>137</v>
      </c>
      <c r="C110" s="207"/>
      <c r="D110" s="207"/>
      <c r="E110" s="207"/>
      <c r="F110" s="208"/>
      <c r="G110" s="44" t="s">
        <v>221</v>
      </c>
      <c r="H110" s="50" t="s">
        <v>136</v>
      </c>
      <c r="I110" s="57" t="s">
        <v>0</v>
      </c>
      <c r="J110" s="54">
        <f>SUM(J111:J112)</f>
        <v>4383000</v>
      </c>
      <c r="K110" s="54">
        <f>SUM(K111:K112)</f>
        <v>1588626</v>
      </c>
      <c r="L110" s="164">
        <f t="shared" si="1"/>
        <v>36.24517453798768</v>
      </c>
    </row>
    <row r="111" spans="1:12" ht="33" customHeight="1" x14ac:dyDescent="0.25">
      <c r="A111" s="1"/>
      <c r="B111" s="134"/>
      <c r="C111" s="134"/>
      <c r="D111" s="134"/>
      <c r="E111" s="134"/>
      <c r="F111" s="135"/>
      <c r="G111" s="44" t="s">
        <v>2</v>
      </c>
      <c r="H111" s="49"/>
      <c r="I111" s="57">
        <v>200</v>
      </c>
      <c r="J111" s="54">
        <v>86000</v>
      </c>
      <c r="K111" s="54">
        <v>45376</v>
      </c>
      <c r="L111" s="164">
        <f t="shared" ref="L111" si="4">K111/J111%</f>
        <v>52.762790697674419</v>
      </c>
    </row>
    <row r="112" spans="1:12" ht="31.5" x14ac:dyDescent="0.25">
      <c r="A112" s="1"/>
      <c r="B112" s="211">
        <v>500</v>
      </c>
      <c r="C112" s="211"/>
      <c r="D112" s="211"/>
      <c r="E112" s="211"/>
      <c r="F112" s="212"/>
      <c r="G112" s="44" t="s">
        <v>5</v>
      </c>
      <c r="H112" s="50" t="s">
        <v>0</v>
      </c>
      <c r="I112" s="57">
        <v>300</v>
      </c>
      <c r="J112" s="54">
        <v>4297000</v>
      </c>
      <c r="K112" s="54">
        <v>1543250</v>
      </c>
      <c r="L112" s="164">
        <f t="shared" si="1"/>
        <v>35.914591575517804</v>
      </c>
    </row>
    <row r="113" spans="1:12" ht="94.5" x14ac:dyDescent="0.25">
      <c r="A113" s="1"/>
      <c r="B113" s="207" t="s">
        <v>135</v>
      </c>
      <c r="C113" s="207"/>
      <c r="D113" s="207"/>
      <c r="E113" s="207"/>
      <c r="F113" s="208"/>
      <c r="G113" s="44" t="s">
        <v>134</v>
      </c>
      <c r="H113" s="50" t="s">
        <v>133</v>
      </c>
      <c r="I113" s="57" t="s">
        <v>0</v>
      </c>
      <c r="J113" s="54">
        <f>SUM(J114:J115)</f>
        <v>22634000</v>
      </c>
      <c r="K113" s="54">
        <f>SUM(K114:K115)</f>
        <v>12165999</v>
      </c>
      <c r="L113" s="164">
        <f t="shared" si="1"/>
        <v>53.75098966157109</v>
      </c>
    </row>
    <row r="114" spans="1:12" ht="47.25" x14ac:dyDescent="0.25">
      <c r="A114" s="1"/>
      <c r="B114" s="134"/>
      <c r="C114" s="134"/>
      <c r="D114" s="134"/>
      <c r="E114" s="134"/>
      <c r="F114" s="135"/>
      <c r="G114" s="44" t="s">
        <v>2</v>
      </c>
      <c r="H114" s="49"/>
      <c r="I114" s="57">
        <v>200</v>
      </c>
      <c r="J114" s="54">
        <v>470300</v>
      </c>
      <c r="K114" s="54">
        <v>197730</v>
      </c>
      <c r="L114" s="164">
        <f t="shared" si="1"/>
        <v>42.043376568147991</v>
      </c>
    </row>
    <row r="115" spans="1:12" ht="31.5" x14ac:dyDescent="0.25">
      <c r="A115" s="1"/>
      <c r="B115" s="211">
        <v>500</v>
      </c>
      <c r="C115" s="211"/>
      <c r="D115" s="211"/>
      <c r="E115" s="211"/>
      <c r="F115" s="212"/>
      <c r="G115" s="44" t="s">
        <v>5</v>
      </c>
      <c r="H115" s="50" t="s">
        <v>0</v>
      </c>
      <c r="I115" s="57">
        <v>300</v>
      </c>
      <c r="J115" s="54">
        <v>22163700</v>
      </c>
      <c r="K115" s="54">
        <v>11968269</v>
      </c>
      <c r="L115" s="164">
        <f t="shared" si="1"/>
        <v>53.999417967216665</v>
      </c>
    </row>
    <row r="116" spans="1:12" ht="97.5" customHeight="1" x14ac:dyDescent="0.25">
      <c r="A116" s="1"/>
      <c r="B116" s="207" t="s">
        <v>132</v>
      </c>
      <c r="C116" s="207"/>
      <c r="D116" s="207"/>
      <c r="E116" s="207"/>
      <c r="F116" s="208"/>
      <c r="G116" s="44" t="s">
        <v>131</v>
      </c>
      <c r="H116" s="50" t="s">
        <v>130</v>
      </c>
      <c r="I116" s="57" t="s">
        <v>0</v>
      </c>
      <c r="J116" s="54">
        <f>SUM(J117)</f>
        <v>48594221</v>
      </c>
      <c r="K116" s="54">
        <f>SUM(K117)</f>
        <v>21778383</v>
      </c>
      <c r="L116" s="164">
        <f t="shared" si="1"/>
        <v>44.816816798030366</v>
      </c>
    </row>
    <row r="117" spans="1:12" ht="48" customHeight="1" x14ac:dyDescent="0.25">
      <c r="A117" s="1"/>
      <c r="B117" s="211">
        <v>500</v>
      </c>
      <c r="C117" s="211"/>
      <c r="D117" s="211"/>
      <c r="E117" s="211"/>
      <c r="F117" s="212"/>
      <c r="G117" s="44" t="s">
        <v>4</v>
      </c>
      <c r="H117" s="50" t="s">
        <v>0</v>
      </c>
      <c r="I117" s="57">
        <v>600</v>
      </c>
      <c r="J117" s="54">
        <v>48594221</v>
      </c>
      <c r="K117" s="54">
        <v>21778383</v>
      </c>
      <c r="L117" s="164">
        <f t="shared" si="1"/>
        <v>44.816816798030366</v>
      </c>
    </row>
    <row r="118" spans="1:12" ht="16.5" x14ac:dyDescent="0.25">
      <c r="A118" s="1"/>
      <c r="B118" s="207" t="s">
        <v>129</v>
      </c>
      <c r="C118" s="207"/>
      <c r="D118" s="207"/>
      <c r="E118" s="207"/>
      <c r="F118" s="208"/>
      <c r="G118" s="44" t="s">
        <v>128</v>
      </c>
      <c r="H118" s="50" t="s">
        <v>127</v>
      </c>
      <c r="I118" s="57" t="s">
        <v>0</v>
      </c>
      <c r="J118" s="54">
        <f>SUM(J119:J120)</f>
        <v>16097404</v>
      </c>
      <c r="K118" s="54">
        <f>SUM(K119:K120)</f>
        <v>8305476</v>
      </c>
      <c r="L118" s="164">
        <f t="shared" si="1"/>
        <v>51.595126767024048</v>
      </c>
    </row>
    <row r="119" spans="1:12" ht="47.25" x14ac:dyDescent="0.25">
      <c r="A119" s="1"/>
      <c r="B119" s="134"/>
      <c r="C119" s="134"/>
      <c r="D119" s="134"/>
      <c r="E119" s="134"/>
      <c r="F119" s="135"/>
      <c r="G119" s="44" t="s">
        <v>2</v>
      </c>
      <c r="H119" s="49"/>
      <c r="I119" s="57">
        <v>200</v>
      </c>
      <c r="J119" s="54">
        <v>280410</v>
      </c>
      <c r="K119" s="54">
        <v>126649</v>
      </c>
      <c r="L119" s="164">
        <f t="shared" ref="L119" si="5">K119/J119%</f>
        <v>45.165650297778257</v>
      </c>
    </row>
    <row r="120" spans="1:12" ht="31.5" x14ac:dyDescent="0.25">
      <c r="A120" s="1"/>
      <c r="B120" s="211">
        <v>500</v>
      </c>
      <c r="C120" s="211"/>
      <c r="D120" s="211"/>
      <c r="E120" s="211"/>
      <c r="F120" s="212"/>
      <c r="G120" s="44" t="s">
        <v>5</v>
      </c>
      <c r="H120" s="50" t="s">
        <v>0</v>
      </c>
      <c r="I120" s="57">
        <v>300</v>
      </c>
      <c r="J120" s="54">
        <v>15816994</v>
      </c>
      <c r="K120" s="54">
        <v>8178827</v>
      </c>
      <c r="L120" s="164">
        <f t="shared" si="1"/>
        <v>51.709111099112761</v>
      </c>
    </row>
    <row r="121" spans="1:12" ht="63" x14ac:dyDescent="0.25">
      <c r="A121" s="1"/>
      <c r="B121" s="207" t="s">
        <v>126</v>
      </c>
      <c r="C121" s="207"/>
      <c r="D121" s="207"/>
      <c r="E121" s="207"/>
      <c r="F121" s="208"/>
      <c r="G121" s="44" t="s">
        <v>125</v>
      </c>
      <c r="H121" s="50" t="s">
        <v>124</v>
      </c>
      <c r="I121" s="57" t="s">
        <v>0</v>
      </c>
      <c r="J121" s="54">
        <f>SUM(J122:J124)</f>
        <v>6884000</v>
      </c>
      <c r="K121" s="54">
        <f>SUM(K122:K124)</f>
        <v>3215044</v>
      </c>
      <c r="L121" s="164">
        <f t="shared" si="1"/>
        <v>46.703137710633349</v>
      </c>
    </row>
    <row r="122" spans="1:12" ht="110.25" x14ac:dyDescent="0.25">
      <c r="A122" s="1"/>
      <c r="B122" s="9"/>
      <c r="C122" s="9"/>
      <c r="D122" s="9"/>
      <c r="E122" s="9"/>
      <c r="F122" s="10"/>
      <c r="G122" s="44" t="s">
        <v>3</v>
      </c>
      <c r="H122" s="50" t="s">
        <v>0</v>
      </c>
      <c r="I122" s="57">
        <v>100</v>
      </c>
      <c r="J122" s="54">
        <v>5635000</v>
      </c>
      <c r="K122" s="54">
        <v>2723000</v>
      </c>
      <c r="L122" s="164">
        <f t="shared" si="1"/>
        <v>48.322981366459629</v>
      </c>
    </row>
    <row r="123" spans="1:12" ht="47.25" x14ac:dyDescent="0.25">
      <c r="A123" s="1"/>
      <c r="B123" s="9"/>
      <c r="C123" s="9"/>
      <c r="D123" s="9"/>
      <c r="E123" s="9"/>
      <c r="F123" s="10"/>
      <c r="G123" s="44" t="s">
        <v>2</v>
      </c>
      <c r="H123" s="50"/>
      <c r="I123" s="57">
        <v>200</v>
      </c>
      <c r="J123" s="54">
        <v>1235745</v>
      </c>
      <c r="K123" s="54">
        <v>486017</v>
      </c>
      <c r="L123" s="164">
        <f t="shared" si="1"/>
        <v>39.329877927889655</v>
      </c>
    </row>
    <row r="124" spans="1:12" ht="16.5" x14ac:dyDescent="0.25">
      <c r="A124" s="1"/>
      <c r="B124" s="211">
        <v>500</v>
      </c>
      <c r="C124" s="211"/>
      <c r="D124" s="211"/>
      <c r="E124" s="211"/>
      <c r="F124" s="212"/>
      <c r="G124" s="66" t="s">
        <v>1</v>
      </c>
      <c r="H124" s="67" t="s">
        <v>0</v>
      </c>
      <c r="I124" s="68">
        <v>800</v>
      </c>
      <c r="J124" s="54">
        <v>13255</v>
      </c>
      <c r="K124" s="54">
        <v>6027</v>
      </c>
      <c r="L124" s="164">
        <f t="shared" si="1"/>
        <v>45.469634100339491</v>
      </c>
    </row>
    <row r="125" spans="1:12" ht="33.75" customHeight="1" x14ac:dyDescent="0.25">
      <c r="A125" s="1"/>
      <c r="B125" s="207" t="s">
        <v>123</v>
      </c>
      <c r="C125" s="207"/>
      <c r="D125" s="207"/>
      <c r="E125" s="207"/>
      <c r="F125" s="208"/>
      <c r="G125" s="44" t="s">
        <v>122</v>
      </c>
      <c r="H125" s="50" t="s">
        <v>121</v>
      </c>
      <c r="I125" s="57" t="s">
        <v>0</v>
      </c>
      <c r="J125" s="54">
        <f>SUM(J126:J127)</f>
        <v>3492191</v>
      </c>
      <c r="K125" s="54">
        <f>SUM(K126:K127)</f>
        <v>1462460</v>
      </c>
      <c r="L125" s="164">
        <f t="shared" si="1"/>
        <v>41.878007245308169</v>
      </c>
    </row>
    <row r="126" spans="1:12" ht="47.25" x14ac:dyDescent="0.25">
      <c r="A126" s="1"/>
      <c r="B126" s="134"/>
      <c r="C126" s="134"/>
      <c r="D126" s="134"/>
      <c r="E126" s="134"/>
      <c r="F126" s="135"/>
      <c r="G126" s="44" t="s">
        <v>2</v>
      </c>
      <c r="H126" s="50"/>
      <c r="I126" s="57">
        <v>200</v>
      </c>
      <c r="J126" s="54">
        <v>79387</v>
      </c>
      <c r="K126" s="54">
        <v>53141</v>
      </c>
      <c r="L126" s="164">
        <f t="shared" ref="L126" si="6">K126/J126%</f>
        <v>66.939171400859081</v>
      </c>
    </row>
    <row r="127" spans="1:12" ht="31.5" x14ac:dyDescent="0.25">
      <c r="A127" s="1"/>
      <c r="B127" s="211">
        <v>500</v>
      </c>
      <c r="C127" s="211"/>
      <c r="D127" s="211"/>
      <c r="E127" s="211"/>
      <c r="F127" s="212"/>
      <c r="G127" s="44" t="s">
        <v>5</v>
      </c>
      <c r="H127" s="50" t="s">
        <v>0</v>
      </c>
      <c r="I127" s="57">
        <v>300</v>
      </c>
      <c r="J127" s="54">
        <v>3412804</v>
      </c>
      <c r="K127" s="54">
        <v>1409319</v>
      </c>
      <c r="L127" s="164">
        <f t="shared" si="1"/>
        <v>41.295046536513667</v>
      </c>
    </row>
    <row r="128" spans="1:12" ht="31.5" customHeight="1" x14ac:dyDescent="0.25">
      <c r="A128" s="1"/>
      <c r="B128" s="15"/>
      <c r="C128" s="15"/>
      <c r="D128" s="15"/>
      <c r="E128" s="15"/>
      <c r="F128" s="16"/>
      <c r="G128" s="44" t="s">
        <v>117</v>
      </c>
      <c r="H128" s="51" t="s">
        <v>254</v>
      </c>
      <c r="I128" s="57"/>
      <c r="J128" s="54">
        <f>SUM(J129)</f>
        <v>47439</v>
      </c>
      <c r="K128" s="54">
        <f>SUM(K129)</f>
        <v>47439</v>
      </c>
      <c r="L128" s="164">
        <f t="shared" si="1"/>
        <v>100</v>
      </c>
    </row>
    <row r="129" spans="1:12" ht="46.5" customHeight="1" x14ac:dyDescent="0.25">
      <c r="A129" s="1"/>
      <c r="B129" s="15"/>
      <c r="C129" s="15"/>
      <c r="D129" s="15"/>
      <c r="E129" s="15"/>
      <c r="F129" s="16"/>
      <c r="G129" s="44" t="s">
        <v>4</v>
      </c>
      <c r="H129" s="50"/>
      <c r="I129" s="57">
        <v>600</v>
      </c>
      <c r="J129" s="54">
        <v>47439</v>
      </c>
      <c r="K129" s="54">
        <v>47439</v>
      </c>
      <c r="L129" s="164">
        <f t="shared" si="1"/>
        <v>100</v>
      </c>
    </row>
    <row r="130" spans="1:12" ht="51" customHeight="1" x14ac:dyDescent="0.25">
      <c r="A130" s="1"/>
      <c r="B130" s="15"/>
      <c r="C130" s="15"/>
      <c r="D130" s="15"/>
      <c r="E130" s="15"/>
      <c r="F130" s="16"/>
      <c r="G130" s="44" t="s">
        <v>116</v>
      </c>
      <c r="H130" s="51" t="s">
        <v>255</v>
      </c>
      <c r="I130" s="57"/>
      <c r="J130" s="54">
        <f>SUM(J131)</f>
        <v>20000</v>
      </c>
      <c r="K130" s="54">
        <f>SUM(K131)</f>
        <v>0</v>
      </c>
      <c r="L130" s="164">
        <f t="shared" si="1"/>
        <v>0</v>
      </c>
    </row>
    <row r="131" spans="1:12" ht="47.25" x14ac:dyDescent="0.25">
      <c r="A131" s="1"/>
      <c r="B131" s="15"/>
      <c r="C131" s="15"/>
      <c r="D131" s="15"/>
      <c r="E131" s="15"/>
      <c r="F131" s="16"/>
      <c r="G131" s="44" t="s">
        <v>2</v>
      </c>
      <c r="H131" s="50"/>
      <c r="I131" s="57">
        <v>200</v>
      </c>
      <c r="J131" s="54">
        <v>20000</v>
      </c>
      <c r="K131" s="54">
        <v>0</v>
      </c>
      <c r="L131" s="164">
        <f t="shared" si="1"/>
        <v>0</v>
      </c>
    </row>
    <row r="132" spans="1:12" ht="47.25" x14ac:dyDescent="0.25">
      <c r="A132" s="1"/>
      <c r="B132" s="15"/>
      <c r="C132" s="15"/>
      <c r="D132" s="15"/>
      <c r="E132" s="15"/>
      <c r="F132" s="16"/>
      <c r="G132" s="44" t="s">
        <v>114</v>
      </c>
      <c r="H132" s="51" t="s">
        <v>256</v>
      </c>
      <c r="I132" s="57"/>
      <c r="J132" s="54">
        <f>SUM(J133+J134)</f>
        <v>65000</v>
      </c>
      <c r="K132" s="54">
        <f>SUM(K133+K134)</f>
        <v>24000</v>
      </c>
      <c r="L132" s="164">
        <f t="shared" si="1"/>
        <v>36.92307692307692</v>
      </c>
    </row>
    <row r="133" spans="1:12" ht="47.25" x14ac:dyDescent="0.25">
      <c r="A133" s="1"/>
      <c r="B133" s="15"/>
      <c r="C133" s="15"/>
      <c r="D133" s="15"/>
      <c r="E133" s="15"/>
      <c r="F133" s="16"/>
      <c r="G133" s="44" t="s">
        <v>2</v>
      </c>
      <c r="H133" s="50"/>
      <c r="I133" s="57">
        <v>200</v>
      </c>
      <c r="J133" s="54">
        <v>29000</v>
      </c>
      <c r="K133" s="54"/>
      <c r="L133" s="164">
        <f t="shared" si="1"/>
        <v>0</v>
      </c>
    </row>
    <row r="134" spans="1:12" ht="48" customHeight="1" x14ac:dyDescent="0.25">
      <c r="A134" s="1"/>
      <c r="B134" s="160"/>
      <c r="C134" s="160"/>
      <c r="D134" s="160"/>
      <c r="E134" s="160"/>
      <c r="F134" s="161"/>
      <c r="G134" s="44" t="s">
        <v>4</v>
      </c>
      <c r="H134" s="50"/>
      <c r="I134" s="57">
        <v>600</v>
      </c>
      <c r="J134" s="54">
        <v>36000</v>
      </c>
      <c r="K134" s="54">
        <v>24000</v>
      </c>
      <c r="L134" s="164">
        <f t="shared" ref="L134" si="7">K134/J134%</f>
        <v>66.666666666666671</v>
      </c>
    </row>
    <row r="135" spans="1:12" ht="47.25" x14ac:dyDescent="0.25">
      <c r="A135" s="1"/>
      <c r="B135" s="207" t="s">
        <v>120</v>
      </c>
      <c r="C135" s="207"/>
      <c r="D135" s="207"/>
      <c r="E135" s="207"/>
      <c r="F135" s="208"/>
      <c r="G135" s="44" t="s">
        <v>119</v>
      </c>
      <c r="H135" s="50" t="s">
        <v>118</v>
      </c>
      <c r="I135" s="57" t="s">
        <v>0</v>
      </c>
      <c r="J135" s="54">
        <f>SUM(J136)</f>
        <v>15513000</v>
      </c>
      <c r="K135" s="54">
        <f>SUM(K136)</f>
        <v>6860688</v>
      </c>
      <c r="L135" s="164">
        <f t="shared" si="1"/>
        <v>44.225410945658481</v>
      </c>
    </row>
    <row r="136" spans="1:12" ht="31.5" x14ac:dyDescent="0.25">
      <c r="A136" s="1"/>
      <c r="B136" s="211">
        <v>500</v>
      </c>
      <c r="C136" s="211"/>
      <c r="D136" s="211"/>
      <c r="E136" s="211"/>
      <c r="F136" s="212"/>
      <c r="G136" s="44" t="s">
        <v>5</v>
      </c>
      <c r="H136" s="50" t="s">
        <v>0</v>
      </c>
      <c r="I136" s="57">
        <v>300</v>
      </c>
      <c r="J136" s="54">
        <v>15513000</v>
      </c>
      <c r="K136" s="54">
        <v>6860688</v>
      </c>
      <c r="L136" s="164">
        <f t="shared" si="1"/>
        <v>44.225410945658481</v>
      </c>
    </row>
    <row r="137" spans="1:12" ht="94.5" x14ac:dyDescent="0.25">
      <c r="A137" s="1"/>
      <c r="B137" s="35"/>
      <c r="C137" s="35"/>
      <c r="D137" s="35"/>
      <c r="E137" s="35"/>
      <c r="F137" s="36"/>
      <c r="G137" s="45" t="s">
        <v>353</v>
      </c>
      <c r="H137" s="49" t="s">
        <v>354</v>
      </c>
      <c r="I137" s="56"/>
      <c r="J137" s="53">
        <f>SUM(J138)</f>
        <v>130000</v>
      </c>
      <c r="K137" s="53">
        <f>SUM(K138)</f>
        <v>62625</v>
      </c>
      <c r="L137" s="164">
        <f t="shared" si="1"/>
        <v>48.17307692307692</v>
      </c>
    </row>
    <row r="138" spans="1:12" ht="110.25" x14ac:dyDescent="0.25">
      <c r="A138" s="1"/>
      <c r="B138" s="35"/>
      <c r="C138" s="35"/>
      <c r="D138" s="35"/>
      <c r="E138" s="35"/>
      <c r="F138" s="36"/>
      <c r="G138" s="176" t="s">
        <v>385</v>
      </c>
      <c r="H138" s="139" t="s">
        <v>355</v>
      </c>
      <c r="I138" s="57"/>
      <c r="J138" s="54">
        <f>SUM(J139:J140)</f>
        <v>130000</v>
      </c>
      <c r="K138" s="54">
        <f>SUM(K139:K140)</f>
        <v>62625</v>
      </c>
      <c r="L138" s="164">
        <f t="shared" si="1"/>
        <v>48.17307692307692</v>
      </c>
    </row>
    <row r="139" spans="1:12" ht="36.75" customHeight="1" x14ac:dyDescent="0.25">
      <c r="A139" s="1"/>
      <c r="B139" s="35"/>
      <c r="C139" s="35"/>
      <c r="D139" s="35"/>
      <c r="E139" s="35"/>
      <c r="F139" s="36"/>
      <c r="G139" s="44" t="s">
        <v>2</v>
      </c>
      <c r="H139" s="50"/>
      <c r="I139" s="57">
        <v>200</v>
      </c>
      <c r="J139" s="54">
        <v>100000</v>
      </c>
      <c r="K139" s="54">
        <v>32625</v>
      </c>
      <c r="L139" s="164">
        <f t="shared" si="1"/>
        <v>32.625</v>
      </c>
    </row>
    <row r="140" spans="1:12" ht="36.75" customHeight="1" x14ac:dyDescent="0.25">
      <c r="A140" s="1"/>
      <c r="B140" s="119"/>
      <c r="C140" s="119"/>
      <c r="D140" s="119"/>
      <c r="E140" s="119"/>
      <c r="F140" s="120"/>
      <c r="G140" s="44" t="s">
        <v>4</v>
      </c>
      <c r="H140" s="50"/>
      <c r="I140" s="57">
        <v>600</v>
      </c>
      <c r="J140" s="54">
        <v>30000</v>
      </c>
      <c r="K140" s="54">
        <v>30000</v>
      </c>
      <c r="L140" s="164">
        <f t="shared" si="1"/>
        <v>100</v>
      </c>
    </row>
    <row r="141" spans="1:12" ht="66.75" customHeight="1" x14ac:dyDescent="0.25">
      <c r="A141" s="1"/>
      <c r="B141" s="35"/>
      <c r="C141" s="35"/>
      <c r="D141" s="35"/>
      <c r="E141" s="35"/>
      <c r="F141" s="36"/>
      <c r="G141" s="45" t="s">
        <v>361</v>
      </c>
      <c r="H141" s="49" t="s">
        <v>362</v>
      </c>
      <c r="I141" s="56"/>
      <c r="J141" s="53">
        <f>SUM(J142)</f>
        <v>900000</v>
      </c>
      <c r="K141" s="53">
        <f>SUM(K142)</f>
        <v>343249</v>
      </c>
      <c r="L141" s="164">
        <f t="shared" si="1"/>
        <v>38.138777777777776</v>
      </c>
    </row>
    <row r="142" spans="1:12" ht="50.25" customHeight="1" x14ac:dyDescent="0.25">
      <c r="A142" s="1"/>
      <c r="B142" s="35"/>
      <c r="C142" s="35"/>
      <c r="D142" s="35"/>
      <c r="E142" s="35"/>
      <c r="F142" s="36"/>
      <c r="G142" s="48" t="s">
        <v>363</v>
      </c>
      <c r="H142" s="50" t="s">
        <v>364</v>
      </c>
      <c r="I142" s="57"/>
      <c r="J142" s="54">
        <f>SUM(J143)</f>
        <v>900000</v>
      </c>
      <c r="K142" s="54">
        <f>SUM(K143)</f>
        <v>343249</v>
      </c>
      <c r="L142" s="164">
        <f t="shared" si="1"/>
        <v>38.138777777777776</v>
      </c>
    </row>
    <row r="143" spans="1:12" ht="36.75" customHeight="1" thickBot="1" x14ac:dyDescent="0.3">
      <c r="A143" s="1"/>
      <c r="B143" s="35"/>
      <c r="C143" s="35"/>
      <c r="D143" s="35"/>
      <c r="E143" s="35"/>
      <c r="F143" s="36"/>
      <c r="G143" s="44" t="s">
        <v>5</v>
      </c>
      <c r="H143" s="67"/>
      <c r="I143" s="68">
        <v>300</v>
      </c>
      <c r="J143" s="72">
        <v>900000</v>
      </c>
      <c r="K143" s="72">
        <v>343249</v>
      </c>
      <c r="L143" s="164">
        <f t="shared" si="1"/>
        <v>38.138777777777776</v>
      </c>
    </row>
    <row r="144" spans="1:12" ht="48" thickBot="1" x14ac:dyDescent="0.3">
      <c r="A144" s="1"/>
      <c r="B144" s="205" t="s">
        <v>111</v>
      </c>
      <c r="C144" s="205"/>
      <c r="D144" s="205"/>
      <c r="E144" s="205"/>
      <c r="F144" s="206"/>
      <c r="G144" s="24" t="s">
        <v>258</v>
      </c>
      <c r="H144" s="63" t="s">
        <v>110</v>
      </c>
      <c r="I144" s="64" t="s">
        <v>0</v>
      </c>
      <c r="J144" s="65">
        <f>SUM(J145)</f>
        <v>917000</v>
      </c>
      <c r="K144" s="65">
        <f>SUM(K145)</f>
        <v>17205</v>
      </c>
      <c r="L144" s="164">
        <f t="shared" si="1"/>
        <v>1.876226826608506</v>
      </c>
    </row>
    <row r="145" spans="1:12" ht="33.75" customHeight="1" thickBot="1" x14ac:dyDescent="0.3">
      <c r="A145" s="1"/>
      <c r="B145" s="203" t="s">
        <v>109</v>
      </c>
      <c r="C145" s="203"/>
      <c r="D145" s="203"/>
      <c r="E145" s="203"/>
      <c r="F145" s="204"/>
      <c r="G145" s="42" t="s">
        <v>259</v>
      </c>
      <c r="H145" s="60" t="s">
        <v>108</v>
      </c>
      <c r="I145" s="61" t="s">
        <v>0</v>
      </c>
      <c r="J145" s="71">
        <f>SUM(J146+J149)</f>
        <v>917000</v>
      </c>
      <c r="K145" s="71">
        <f>SUM(K146+K149)</f>
        <v>17205</v>
      </c>
      <c r="L145" s="164">
        <f t="shared" si="1"/>
        <v>1.876226826608506</v>
      </c>
    </row>
    <row r="146" spans="1:12" ht="48" thickBot="1" x14ac:dyDescent="0.3">
      <c r="A146" s="1"/>
      <c r="B146" s="209" t="s">
        <v>107</v>
      </c>
      <c r="C146" s="209"/>
      <c r="D146" s="209"/>
      <c r="E146" s="209"/>
      <c r="F146" s="210"/>
      <c r="G146" s="21" t="s">
        <v>260</v>
      </c>
      <c r="H146" s="50" t="s">
        <v>261</v>
      </c>
      <c r="I146" s="57" t="s">
        <v>0</v>
      </c>
      <c r="J146" s="54">
        <f>SUM(J147:J148)</f>
        <v>317000</v>
      </c>
      <c r="K146" s="54">
        <f>SUM(K147:K148)</f>
        <v>17205</v>
      </c>
      <c r="L146" s="164">
        <f t="shared" si="1"/>
        <v>5.427444794952681</v>
      </c>
    </row>
    <row r="147" spans="1:12" ht="47.25" x14ac:dyDescent="0.25">
      <c r="A147" s="1"/>
      <c r="B147" s="211">
        <v>300</v>
      </c>
      <c r="C147" s="211"/>
      <c r="D147" s="211"/>
      <c r="E147" s="211"/>
      <c r="F147" s="212"/>
      <c r="G147" s="44" t="s">
        <v>2</v>
      </c>
      <c r="H147" s="50" t="s">
        <v>0</v>
      </c>
      <c r="I147" s="57">
        <v>200</v>
      </c>
      <c r="J147" s="54">
        <v>250000</v>
      </c>
      <c r="K147" s="54">
        <v>17205</v>
      </c>
      <c r="L147" s="164">
        <f t="shared" si="1"/>
        <v>6.8819999999999997</v>
      </c>
    </row>
    <row r="148" spans="1:12" ht="48.75" customHeight="1" x14ac:dyDescent="0.25">
      <c r="A148" s="1"/>
      <c r="B148" s="134"/>
      <c r="C148" s="134"/>
      <c r="D148" s="134"/>
      <c r="E148" s="134"/>
      <c r="F148" s="135"/>
      <c r="G148" s="44" t="s">
        <v>4</v>
      </c>
      <c r="H148" s="50"/>
      <c r="I148" s="57">
        <v>600</v>
      </c>
      <c r="J148" s="54">
        <v>67000</v>
      </c>
      <c r="K148" s="54">
        <v>0</v>
      </c>
      <c r="L148" s="164">
        <f t="shared" ref="L148" si="8">K148/J148%</f>
        <v>0</v>
      </c>
    </row>
    <row r="149" spans="1:12" ht="63" x14ac:dyDescent="0.25">
      <c r="A149" s="1"/>
      <c r="B149" s="207" t="s">
        <v>106</v>
      </c>
      <c r="C149" s="207"/>
      <c r="D149" s="207"/>
      <c r="E149" s="207"/>
      <c r="F149" s="208"/>
      <c r="G149" s="44" t="s">
        <v>218</v>
      </c>
      <c r="H149" s="50" t="s">
        <v>105</v>
      </c>
      <c r="I149" s="57" t="s">
        <v>0</v>
      </c>
      <c r="J149" s="53">
        <f>SUM(J150)</f>
        <v>600000</v>
      </c>
      <c r="K149" s="53">
        <v>0</v>
      </c>
      <c r="L149" s="164">
        <f t="shared" ref="L149:L216" si="9">K149/J149%</f>
        <v>0</v>
      </c>
    </row>
    <row r="150" spans="1:12" ht="47.25" customHeight="1" x14ac:dyDescent="0.25">
      <c r="A150" s="1"/>
      <c r="B150" s="211">
        <v>500</v>
      </c>
      <c r="C150" s="211"/>
      <c r="D150" s="211"/>
      <c r="E150" s="211"/>
      <c r="F150" s="212"/>
      <c r="G150" s="44" t="s">
        <v>4</v>
      </c>
      <c r="H150" s="50"/>
      <c r="I150" s="57">
        <v>600</v>
      </c>
      <c r="J150" s="54">
        <v>600000</v>
      </c>
      <c r="K150" s="54">
        <v>600000</v>
      </c>
      <c r="L150" s="164">
        <f t="shared" si="9"/>
        <v>100</v>
      </c>
    </row>
    <row r="151" spans="1:12" ht="95.25" thickBot="1" x14ac:dyDescent="0.3">
      <c r="A151" s="1"/>
      <c r="B151" s="205" t="s">
        <v>104</v>
      </c>
      <c r="C151" s="205"/>
      <c r="D151" s="205"/>
      <c r="E151" s="205"/>
      <c r="F151" s="206"/>
      <c r="G151" s="118" t="s">
        <v>262</v>
      </c>
      <c r="H151" s="96" t="s">
        <v>103</v>
      </c>
      <c r="I151" s="97" t="s">
        <v>0</v>
      </c>
      <c r="J151" s="98">
        <f>SUM(J152+J157)</f>
        <v>435000</v>
      </c>
      <c r="K151" s="98">
        <f>SUM(K152+K157)</f>
        <v>236300</v>
      </c>
      <c r="L151" s="164">
        <f t="shared" si="9"/>
        <v>54.321839080459768</v>
      </c>
    </row>
    <row r="152" spans="1:12" ht="93" customHeight="1" x14ac:dyDescent="0.25">
      <c r="A152" s="1"/>
      <c r="B152" s="203" t="s">
        <v>102</v>
      </c>
      <c r="C152" s="203"/>
      <c r="D152" s="203"/>
      <c r="E152" s="203"/>
      <c r="F152" s="204"/>
      <c r="G152" s="89" t="s">
        <v>263</v>
      </c>
      <c r="H152" s="60" t="s">
        <v>101</v>
      </c>
      <c r="I152" s="61" t="s">
        <v>0</v>
      </c>
      <c r="J152" s="71">
        <f>SUM(J153+J155)</f>
        <v>385000</v>
      </c>
      <c r="K152" s="71">
        <f>SUM(K153+K155)</f>
        <v>225300</v>
      </c>
      <c r="L152" s="164">
        <f t="shared" si="9"/>
        <v>58.519480519480517</v>
      </c>
    </row>
    <row r="153" spans="1:12" ht="111" thickBot="1" x14ac:dyDescent="0.3">
      <c r="A153" s="1"/>
      <c r="B153" s="209" t="s">
        <v>100</v>
      </c>
      <c r="C153" s="209"/>
      <c r="D153" s="209"/>
      <c r="E153" s="209"/>
      <c r="F153" s="210"/>
      <c r="G153" s="70" t="s">
        <v>264</v>
      </c>
      <c r="H153" s="50" t="s">
        <v>265</v>
      </c>
      <c r="I153" s="57" t="s">
        <v>0</v>
      </c>
      <c r="J153" s="53">
        <f>SUM(J154)</f>
        <v>33000</v>
      </c>
      <c r="K153" s="53">
        <f>SUM(K154)</f>
        <v>33000</v>
      </c>
      <c r="L153" s="164">
        <f t="shared" si="9"/>
        <v>100</v>
      </c>
    </row>
    <row r="154" spans="1:12" ht="50.25" customHeight="1" x14ac:dyDescent="0.25">
      <c r="A154" s="1"/>
      <c r="B154" s="209">
        <v>200</v>
      </c>
      <c r="C154" s="209"/>
      <c r="D154" s="209"/>
      <c r="E154" s="209"/>
      <c r="F154" s="210"/>
      <c r="G154" s="44" t="s">
        <v>4</v>
      </c>
      <c r="H154" s="50" t="s">
        <v>0</v>
      </c>
      <c r="I154" s="57">
        <v>600</v>
      </c>
      <c r="J154" s="54">
        <v>33000</v>
      </c>
      <c r="K154" s="54">
        <v>33000</v>
      </c>
      <c r="L154" s="164">
        <f t="shared" si="9"/>
        <v>100</v>
      </c>
    </row>
    <row r="155" spans="1:12" ht="81.75" customHeight="1" x14ac:dyDescent="0.25">
      <c r="A155" s="1"/>
      <c r="B155" s="207" t="s">
        <v>98</v>
      </c>
      <c r="C155" s="207"/>
      <c r="D155" s="207"/>
      <c r="E155" s="207"/>
      <c r="F155" s="208"/>
      <c r="G155" s="44" t="s">
        <v>97</v>
      </c>
      <c r="H155" s="51" t="s">
        <v>266</v>
      </c>
      <c r="I155" s="57" t="s">
        <v>0</v>
      </c>
      <c r="J155" s="53">
        <f>SUM(J156)</f>
        <v>352000</v>
      </c>
      <c r="K155" s="53">
        <f>SUM(K156)</f>
        <v>192300</v>
      </c>
      <c r="L155" s="164">
        <f t="shared" si="9"/>
        <v>54.63068181818182</v>
      </c>
    </row>
    <row r="156" spans="1:12" ht="54" customHeight="1" x14ac:dyDescent="0.25">
      <c r="A156" s="1"/>
      <c r="B156" s="211">
        <v>500</v>
      </c>
      <c r="C156" s="211"/>
      <c r="D156" s="211"/>
      <c r="E156" s="211"/>
      <c r="F156" s="212"/>
      <c r="G156" s="66" t="s">
        <v>4</v>
      </c>
      <c r="H156" s="50" t="s">
        <v>0</v>
      </c>
      <c r="I156" s="57">
        <v>600</v>
      </c>
      <c r="J156" s="54">
        <v>352000</v>
      </c>
      <c r="K156" s="54">
        <v>192300</v>
      </c>
      <c r="L156" s="164">
        <f t="shared" si="9"/>
        <v>54.63068181818182</v>
      </c>
    </row>
    <row r="157" spans="1:12" ht="84" customHeight="1" x14ac:dyDescent="0.25">
      <c r="A157" s="1"/>
      <c r="B157" s="15"/>
      <c r="C157" s="15"/>
      <c r="D157" s="15"/>
      <c r="E157" s="15"/>
      <c r="F157" s="16"/>
      <c r="G157" s="77" t="s">
        <v>269</v>
      </c>
      <c r="H157" s="49" t="s">
        <v>99</v>
      </c>
      <c r="I157" s="57"/>
      <c r="J157" s="54">
        <f>SUM(J158)</f>
        <v>50000</v>
      </c>
      <c r="K157" s="54">
        <f>SUM(K158)</f>
        <v>11000</v>
      </c>
      <c r="L157" s="164">
        <f t="shared" si="9"/>
        <v>22</v>
      </c>
    </row>
    <row r="158" spans="1:12" ht="93" customHeight="1" x14ac:dyDescent="0.25">
      <c r="A158" s="1"/>
      <c r="B158" s="15"/>
      <c r="C158" s="15"/>
      <c r="D158" s="15"/>
      <c r="E158" s="15"/>
      <c r="F158" s="16"/>
      <c r="G158" s="76" t="s">
        <v>270</v>
      </c>
      <c r="H158" s="50" t="s">
        <v>271</v>
      </c>
      <c r="I158" s="57"/>
      <c r="J158" s="53">
        <f>SUM(J159+J160)</f>
        <v>50000</v>
      </c>
      <c r="K158" s="53">
        <f>SUM(K159+K160)</f>
        <v>11000</v>
      </c>
      <c r="L158" s="164">
        <f t="shared" si="9"/>
        <v>22</v>
      </c>
    </row>
    <row r="159" spans="1:12" ht="51" customHeight="1" x14ac:dyDescent="0.25">
      <c r="A159" s="1"/>
      <c r="B159" s="15"/>
      <c r="C159" s="15"/>
      <c r="D159" s="15"/>
      <c r="E159" s="15"/>
      <c r="F159" s="16"/>
      <c r="G159" s="44" t="s">
        <v>2</v>
      </c>
      <c r="H159" s="50" t="s">
        <v>0</v>
      </c>
      <c r="I159" s="57">
        <v>200</v>
      </c>
      <c r="J159" s="54">
        <v>47000</v>
      </c>
      <c r="K159" s="54">
        <v>8000</v>
      </c>
      <c r="L159" s="164">
        <f t="shared" si="9"/>
        <v>17.021276595744681</v>
      </c>
    </row>
    <row r="160" spans="1:12" ht="33.75" customHeight="1" thickBot="1" x14ac:dyDescent="0.3">
      <c r="A160" s="1"/>
      <c r="B160" s="160"/>
      <c r="C160" s="160"/>
      <c r="D160" s="160"/>
      <c r="E160" s="160"/>
      <c r="F160" s="161"/>
      <c r="G160" s="66" t="s">
        <v>4</v>
      </c>
      <c r="H160" s="50" t="s">
        <v>0</v>
      </c>
      <c r="I160" s="57">
        <v>600</v>
      </c>
      <c r="J160" s="54">
        <v>3000</v>
      </c>
      <c r="K160" s="94">
        <v>3000</v>
      </c>
      <c r="L160" s="177"/>
    </row>
    <row r="161" spans="1:12" ht="63.75" thickBot="1" x14ac:dyDescent="0.3">
      <c r="A161" s="1"/>
      <c r="B161" s="205" t="s">
        <v>96</v>
      </c>
      <c r="C161" s="205"/>
      <c r="D161" s="205"/>
      <c r="E161" s="205"/>
      <c r="F161" s="206"/>
      <c r="G161" s="24" t="s">
        <v>267</v>
      </c>
      <c r="H161" s="63" t="s">
        <v>95</v>
      </c>
      <c r="I161" s="64" t="s">
        <v>0</v>
      </c>
      <c r="J161" s="65">
        <f>SUM(J162)</f>
        <v>2200000</v>
      </c>
      <c r="K161" s="65">
        <f>SUM(K162)</f>
        <v>1117462</v>
      </c>
      <c r="L161" s="164">
        <f t="shared" si="9"/>
        <v>50.793727272727274</v>
      </c>
    </row>
    <row r="162" spans="1:12" ht="78.75" x14ac:dyDescent="0.25">
      <c r="A162" s="1"/>
      <c r="B162" s="203" t="s">
        <v>94</v>
      </c>
      <c r="C162" s="203"/>
      <c r="D162" s="203"/>
      <c r="E162" s="203"/>
      <c r="F162" s="204"/>
      <c r="G162" s="46" t="s">
        <v>268</v>
      </c>
      <c r="H162" s="60" t="s">
        <v>93</v>
      </c>
      <c r="I162" s="61" t="s">
        <v>0</v>
      </c>
      <c r="J162" s="71">
        <f>SUM(J163+J165)</f>
        <v>2200000</v>
      </c>
      <c r="K162" s="71">
        <f>SUM(K163+K165)</f>
        <v>1117462</v>
      </c>
      <c r="L162" s="164">
        <f t="shared" si="9"/>
        <v>50.793727272727274</v>
      </c>
    </row>
    <row r="163" spans="1:12" ht="63" x14ac:dyDescent="0.25">
      <c r="A163" s="1"/>
      <c r="B163" s="19"/>
      <c r="C163" s="19"/>
      <c r="D163" s="19"/>
      <c r="E163" s="19"/>
      <c r="F163" s="20"/>
      <c r="G163" s="76" t="s">
        <v>213</v>
      </c>
      <c r="H163" s="49" t="s">
        <v>274</v>
      </c>
      <c r="I163" s="56"/>
      <c r="J163" s="53">
        <f>SUM(J164)</f>
        <v>50000</v>
      </c>
      <c r="K163" s="53">
        <f>SUM(K164)</f>
        <v>36700</v>
      </c>
      <c r="L163" s="164">
        <f t="shared" si="9"/>
        <v>73.400000000000006</v>
      </c>
    </row>
    <row r="164" spans="1:12" ht="47.25" x14ac:dyDescent="0.25">
      <c r="A164" s="1"/>
      <c r="B164" s="19"/>
      <c r="C164" s="19"/>
      <c r="D164" s="19"/>
      <c r="E164" s="19"/>
      <c r="F164" s="20"/>
      <c r="G164" s="48" t="s">
        <v>2</v>
      </c>
      <c r="H164" s="50" t="s">
        <v>0</v>
      </c>
      <c r="I164" s="57">
        <v>200</v>
      </c>
      <c r="J164" s="53">
        <v>50000</v>
      </c>
      <c r="K164" s="53">
        <v>36700</v>
      </c>
      <c r="L164" s="164">
        <f t="shared" si="9"/>
        <v>73.400000000000006</v>
      </c>
    </row>
    <row r="165" spans="1:12" ht="47.25" x14ac:dyDescent="0.25">
      <c r="A165" s="1"/>
      <c r="B165" s="209" t="s">
        <v>92</v>
      </c>
      <c r="C165" s="209"/>
      <c r="D165" s="209"/>
      <c r="E165" s="209"/>
      <c r="F165" s="210"/>
      <c r="G165" s="44" t="s">
        <v>272</v>
      </c>
      <c r="H165" s="50" t="s">
        <v>273</v>
      </c>
      <c r="I165" s="57" t="s">
        <v>0</v>
      </c>
      <c r="J165" s="54">
        <f>SUM(J166:J168)</f>
        <v>2150000</v>
      </c>
      <c r="K165" s="54">
        <f>SUM(K166:K168)</f>
        <v>1080762</v>
      </c>
      <c r="L165" s="164">
        <f t="shared" si="9"/>
        <v>50.268000000000001</v>
      </c>
    </row>
    <row r="166" spans="1:12" ht="110.25" x14ac:dyDescent="0.25">
      <c r="A166" s="1"/>
      <c r="B166" s="17"/>
      <c r="C166" s="17"/>
      <c r="D166" s="17"/>
      <c r="E166" s="17"/>
      <c r="F166" s="18"/>
      <c r="G166" s="44" t="s">
        <v>3</v>
      </c>
      <c r="H166" s="50" t="s">
        <v>0</v>
      </c>
      <c r="I166" s="57">
        <v>100</v>
      </c>
      <c r="J166" s="54">
        <v>1936022</v>
      </c>
      <c r="K166" s="54">
        <v>1039237</v>
      </c>
      <c r="L166" s="164">
        <f t="shared" si="9"/>
        <v>53.678987118948022</v>
      </c>
    </row>
    <row r="167" spans="1:12" ht="47.25" x14ac:dyDescent="0.25">
      <c r="A167" s="1"/>
      <c r="B167" s="209">
        <v>200</v>
      </c>
      <c r="C167" s="209"/>
      <c r="D167" s="209"/>
      <c r="E167" s="209"/>
      <c r="F167" s="210"/>
      <c r="G167" s="44" t="s">
        <v>2</v>
      </c>
      <c r="H167" s="50" t="s">
        <v>0</v>
      </c>
      <c r="I167" s="57">
        <v>200</v>
      </c>
      <c r="J167" s="54">
        <v>210978</v>
      </c>
      <c r="K167" s="54">
        <v>41278</v>
      </c>
      <c r="L167" s="164">
        <f t="shared" si="9"/>
        <v>19.565073135587596</v>
      </c>
    </row>
    <row r="168" spans="1:12" ht="17.25" thickBot="1" x14ac:dyDescent="0.3">
      <c r="A168" s="1"/>
      <c r="B168" s="211">
        <v>600</v>
      </c>
      <c r="C168" s="211"/>
      <c r="D168" s="211"/>
      <c r="E168" s="211"/>
      <c r="F168" s="212"/>
      <c r="G168" s="66" t="s">
        <v>1</v>
      </c>
      <c r="H168" s="67" t="s">
        <v>0</v>
      </c>
      <c r="I168" s="68">
        <v>800</v>
      </c>
      <c r="J168" s="72">
        <v>3000</v>
      </c>
      <c r="K168" s="72">
        <v>247</v>
      </c>
      <c r="L168" s="164">
        <f t="shared" si="9"/>
        <v>8.2333333333333325</v>
      </c>
    </row>
    <row r="169" spans="1:12" ht="63.75" thickBot="1" x14ac:dyDescent="0.3">
      <c r="A169" s="1"/>
      <c r="B169" s="205" t="s">
        <v>91</v>
      </c>
      <c r="C169" s="205"/>
      <c r="D169" s="205"/>
      <c r="E169" s="205"/>
      <c r="F169" s="206"/>
      <c r="G169" s="24" t="s">
        <v>275</v>
      </c>
      <c r="H169" s="63" t="s">
        <v>90</v>
      </c>
      <c r="I169" s="64" t="s">
        <v>0</v>
      </c>
      <c r="J169" s="65">
        <f>SUM(J170+J184+J187)</f>
        <v>32167463</v>
      </c>
      <c r="K169" s="65">
        <f>SUM(K170+K184+K187)</f>
        <v>13768205</v>
      </c>
      <c r="L169" s="164">
        <f t="shared" si="9"/>
        <v>42.801650226503718</v>
      </c>
    </row>
    <row r="170" spans="1:12" ht="63.75" thickBot="1" x14ac:dyDescent="0.3">
      <c r="A170" s="1"/>
      <c r="B170" s="203" t="s">
        <v>89</v>
      </c>
      <c r="C170" s="203"/>
      <c r="D170" s="203"/>
      <c r="E170" s="203"/>
      <c r="F170" s="204"/>
      <c r="G170" s="42" t="s">
        <v>276</v>
      </c>
      <c r="H170" s="60" t="s">
        <v>88</v>
      </c>
      <c r="I170" s="61" t="s">
        <v>0</v>
      </c>
      <c r="J170" s="71">
        <f>SUM(J171+J173+J175+J177+J179+J181)</f>
        <v>31997463</v>
      </c>
      <c r="K170" s="71">
        <f>SUM(K171+K173+K175+K177+K179+K181)</f>
        <v>13683705</v>
      </c>
      <c r="L170" s="164">
        <f t="shared" si="9"/>
        <v>42.76496858516564</v>
      </c>
    </row>
    <row r="171" spans="1:12" ht="36" customHeight="1" x14ac:dyDescent="0.25">
      <c r="A171" s="1"/>
      <c r="B171" s="37"/>
      <c r="C171" s="37"/>
      <c r="D171" s="37"/>
      <c r="E171" s="37"/>
      <c r="F171" s="38"/>
      <c r="G171" s="44" t="s">
        <v>225</v>
      </c>
      <c r="H171" s="50" t="s">
        <v>378</v>
      </c>
      <c r="I171" s="57"/>
      <c r="J171" s="53">
        <f>SUM(J172)</f>
        <v>8253000</v>
      </c>
      <c r="K171" s="53">
        <f>SUM(K172)</f>
        <v>4003850</v>
      </c>
      <c r="L171" s="164">
        <f t="shared" si="9"/>
        <v>48.51387374288138</v>
      </c>
    </row>
    <row r="172" spans="1:12" ht="63" x14ac:dyDescent="0.25">
      <c r="A172" s="1"/>
      <c r="B172" s="37"/>
      <c r="C172" s="37"/>
      <c r="D172" s="37"/>
      <c r="E172" s="37"/>
      <c r="F172" s="38"/>
      <c r="G172" s="44" t="s">
        <v>4</v>
      </c>
      <c r="H172" s="50" t="s">
        <v>0</v>
      </c>
      <c r="I172" s="57">
        <v>600</v>
      </c>
      <c r="J172" s="53">
        <v>8253000</v>
      </c>
      <c r="K172" s="53">
        <v>4003850</v>
      </c>
      <c r="L172" s="164">
        <f t="shared" si="9"/>
        <v>48.51387374288138</v>
      </c>
    </row>
    <row r="173" spans="1:12" ht="47.25" x14ac:dyDescent="0.25">
      <c r="A173" s="1"/>
      <c r="B173" s="211">
        <v>800</v>
      </c>
      <c r="C173" s="211"/>
      <c r="D173" s="211"/>
      <c r="E173" s="211"/>
      <c r="F173" s="212"/>
      <c r="G173" s="44" t="s">
        <v>277</v>
      </c>
      <c r="H173" s="50" t="s">
        <v>278</v>
      </c>
      <c r="I173" s="57"/>
      <c r="J173" s="53">
        <f>SUM(J174)</f>
        <v>2520000</v>
      </c>
      <c r="K173" s="53">
        <f>SUM(K174)</f>
        <v>1239000</v>
      </c>
      <c r="L173" s="164">
        <f t="shared" si="9"/>
        <v>49.166666666666664</v>
      </c>
    </row>
    <row r="174" spans="1:12" ht="51.75" customHeight="1" x14ac:dyDescent="0.25">
      <c r="A174" s="1"/>
      <c r="B174" s="207" t="s">
        <v>87</v>
      </c>
      <c r="C174" s="207"/>
      <c r="D174" s="207"/>
      <c r="E174" s="207"/>
      <c r="F174" s="208"/>
      <c r="G174" s="66" t="s">
        <v>4</v>
      </c>
      <c r="H174" s="50" t="s">
        <v>0</v>
      </c>
      <c r="I174" s="57">
        <v>600</v>
      </c>
      <c r="J174" s="54">
        <v>2520000</v>
      </c>
      <c r="K174" s="54">
        <v>1239000</v>
      </c>
      <c r="L174" s="164">
        <f t="shared" si="9"/>
        <v>49.166666666666664</v>
      </c>
    </row>
    <row r="175" spans="1:12" ht="22.5" customHeight="1" x14ac:dyDescent="0.25">
      <c r="A175" s="1"/>
      <c r="B175" s="211">
        <v>300</v>
      </c>
      <c r="C175" s="211"/>
      <c r="D175" s="211"/>
      <c r="E175" s="211"/>
      <c r="F175" s="212"/>
      <c r="G175" s="76" t="s">
        <v>279</v>
      </c>
      <c r="H175" s="50" t="s">
        <v>280</v>
      </c>
      <c r="I175" s="57"/>
      <c r="J175" s="53">
        <f>SUM(J176)</f>
        <v>10921000</v>
      </c>
      <c r="K175" s="53">
        <f>SUM(K176)</f>
        <v>5282070</v>
      </c>
      <c r="L175" s="164">
        <f t="shared" si="9"/>
        <v>48.366175258675945</v>
      </c>
    </row>
    <row r="176" spans="1:12" ht="50.25" customHeight="1" x14ac:dyDescent="0.25">
      <c r="A176" s="1"/>
      <c r="B176" s="15"/>
      <c r="C176" s="15"/>
      <c r="D176" s="15"/>
      <c r="E176" s="15"/>
      <c r="F176" s="16"/>
      <c r="G176" s="44" t="s">
        <v>4</v>
      </c>
      <c r="H176" s="50" t="s">
        <v>0</v>
      </c>
      <c r="I176" s="57">
        <v>600</v>
      </c>
      <c r="J176" s="54">
        <v>10921000</v>
      </c>
      <c r="K176" s="54">
        <v>5282070</v>
      </c>
      <c r="L176" s="164">
        <f t="shared" si="9"/>
        <v>48.366175258675945</v>
      </c>
    </row>
    <row r="177" spans="1:12" ht="47.25" x14ac:dyDescent="0.25">
      <c r="A177" s="1"/>
      <c r="B177" s="35"/>
      <c r="C177" s="35"/>
      <c r="D177" s="35"/>
      <c r="E177" s="35"/>
      <c r="F177" s="36"/>
      <c r="G177" s="44" t="s">
        <v>359</v>
      </c>
      <c r="H177" s="50" t="s">
        <v>360</v>
      </c>
      <c r="I177" s="57"/>
      <c r="J177" s="53">
        <f>SUM(J178)</f>
        <v>2448000</v>
      </c>
      <c r="K177" s="53">
        <f>SUM(K178)</f>
        <v>1176600</v>
      </c>
      <c r="L177" s="164">
        <f t="shared" si="9"/>
        <v>48.063725490196077</v>
      </c>
    </row>
    <row r="178" spans="1:12" ht="51" customHeight="1" x14ac:dyDescent="0.25">
      <c r="A178" s="1"/>
      <c r="B178" s="35"/>
      <c r="C178" s="35"/>
      <c r="D178" s="35"/>
      <c r="E178" s="35"/>
      <c r="F178" s="36"/>
      <c r="G178" s="44" t="s">
        <v>4</v>
      </c>
      <c r="H178" s="50" t="s">
        <v>0</v>
      </c>
      <c r="I178" s="57">
        <v>600</v>
      </c>
      <c r="J178" s="54">
        <v>2448000</v>
      </c>
      <c r="K178" s="54">
        <v>1176600</v>
      </c>
      <c r="L178" s="164">
        <f t="shared" si="9"/>
        <v>48.063725490196077</v>
      </c>
    </row>
    <row r="179" spans="1:12" ht="47.25" x14ac:dyDescent="0.25">
      <c r="A179" s="1"/>
      <c r="B179" s="119"/>
      <c r="C179" s="119"/>
      <c r="D179" s="119"/>
      <c r="E179" s="119"/>
      <c r="F179" s="120"/>
      <c r="G179" s="44" t="s">
        <v>388</v>
      </c>
      <c r="H179" s="51" t="s">
        <v>389</v>
      </c>
      <c r="I179" s="57"/>
      <c r="J179" s="53">
        <f>SUM(J180)</f>
        <v>2900000</v>
      </c>
      <c r="K179" s="53">
        <f>SUM(K180)</f>
        <v>0</v>
      </c>
      <c r="L179" s="164">
        <f t="shared" si="9"/>
        <v>0</v>
      </c>
    </row>
    <row r="180" spans="1:12" ht="16.5" x14ac:dyDescent="0.25">
      <c r="A180" s="1"/>
      <c r="B180" s="119"/>
      <c r="C180" s="119"/>
      <c r="D180" s="119"/>
      <c r="E180" s="119"/>
      <c r="F180" s="120"/>
      <c r="G180" s="66" t="s">
        <v>6</v>
      </c>
      <c r="H180" s="67" t="s">
        <v>0</v>
      </c>
      <c r="I180" s="68">
        <v>500</v>
      </c>
      <c r="J180" s="54">
        <v>2900000</v>
      </c>
      <c r="K180" s="54">
        <v>0</v>
      </c>
      <c r="L180" s="164">
        <f t="shared" si="9"/>
        <v>0</v>
      </c>
    </row>
    <row r="181" spans="1:12" ht="50.25" customHeight="1" x14ac:dyDescent="0.25">
      <c r="A181" s="1"/>
      <c r="B181" s="160"/>
      <c r="C181" s="160"/>
      <c r="D181" s="160"/>
      <c r="E181" s="160"/>
      <c r="F181" s="161"/>
      <c r="G181" s="66" t="s">
        <v>417</v>
      </c>
      <c r="H181" s="178" t="s">
        <v>418</v>
      </c>
      <c r="I181" s="68"/>
      <c r="J181" s="53">
        <f>SUM(J182+J183)</f>
        <v>4955463</v>
      </c>
      <c r="K181" s="53">
        <f>SUM(K182+K183)</f>
        <v>1982185</v>
      </c>
      <c r="L181" s="164">
        <f t="shared" si="9"/>
        <v>39.999995964050186</v>
      </c>
    </row>
    <row r="182" spans="1:12" ht="16.5" x14ac:dyDescent="0.25">
      <c r="A182" s="1"/>
      <c r="B182" s="160"/>
      <c r="C182" s="160"/>
      <c r="D182" s="160"/>
      <c r="E182" s="160"/>
      <c r="F182" s="161"/>
      <c r="G182" s="66" t="s">
        <v>6</v>
      </c>
      <c r="H182" s="67" t="s">
        <v>0</v>
      </c>
      <c r="I182" s="68">
        <v>500</v>
      </c>
      <c r="J182" s="54">
        <v>1905500</v>
      </c>
      <c r="K182" s="54">
        <v>762200</v>
      </c>
      <c r="L182" s="164">
        <f t="shared" si="9"/>
        <v>40</v>
      </c>
    </row>
    <row r="183" spans="1:12" ht="55.5" customHeight="1" x14ac:dyDescent="0.25">
      <c r="A183" s="1"/>
      <c r="B183" s="160"/>
      <c r="C183" s="160"/>
      <c r="D183" s="160"/>
      <c r="E183" s="160"/>
      <c r="F183" s="161"/>
      <c r="G183" s="44" t="s">
        <v>4</v>
      </c>
      <c r="H183" s="50" t="s">
        <v>0</v>
      </c>
      <c r="I183" s="57">
        <v>600</v>
      </c>
      <c r="J183" s="54">
        <v>3049963</v>
      </c>
      <c r="K183" s="54">
        <v>1219985</v>
      </c>
      <c r="L183" s="164">
        <f t="shared" si="9"/>
        <v>39.999993442543399</v>
      </c>
    </row>
    <row r="184" spans="1:12" ht="84.75" customHeight="1" x14ac:dyDescent="0.25">
      <c r="A184" s="1"/>
      <c r="B184" s="207" t="s">
        <v>86</v>
      </c>
      <c r="C184" s="207"/>
      <c r="D184" s="207"/>
      <c r="E184" s="207"/>
      <c r="F184" s="208"/>
      <c r="G184" s="74" t="s">
        <v>281</v>
      </c>
      <c r="H184" s="49" t="s">
        <v>282</v>
      </c>
      <c r="I184" s="56"/>
      <c r="J184" s="53">
        <f>SUM(J185)</f>
        <v>100000</v>
      </c>
      <c r="K184" s="53">
        <f>SUM(K185)</f>
        <v>50000</v>
      </c>
      <c r="L184" s="164">
        <f t="shared" si="9"/>
        <v>50</v>
      </c>
    </row>
    <row r="185" spans="1:12" ht="78.75" x14ac:dyDescent="0.25">
      <c r="A185" s="1"/>
      <c r="B185" s="209">
        <v>600</v>
      </c>
      <c r="C185" s="209"/>
      <c r="D185" s="209"/>
      <c r="E185" s="209"/>
      <c r="F185" s="210"/>
      <c r="G185" s="76" t="s">
        <v>397</v>
      </c>
      <c r="H185" s="50" t="s">
        <v>283</v>
      </c>
      <c r="I185" s="57"/>
      <c r="J185" s="53">
        <f>SUM(J186)</f>
        <v>100000</v>
      </c>
      <c r="K185" s="53">
        <f>SUM(K186)</f>
        <v>50000</v>
      </c>
      <c r="L185" s="164">
        <f t="shared" si="9"/>
        <v>50</v>
      </c>
    </row>
    <row r="186" spans="1:12" ht="51.75" customHeight="1" x14ac:dyDescent="0.25">
      <c r="A186" s="1"/>
      <c r="B186" s="211">
        <v>800</v>
      </c>
      <c r="C186" s="211"/>
      <c r="D186" s="211"/>
      <c r="E186" s="211"/>
      <c r="F186" s="212"/>
      <c r="G186" s="44" t="s">
        <v>4</v>
      </c>
      <c r="H186" s="50" t="s">
        <v>0</v>
      </c>
      <c r="I186" s="57">
        <v>600</v>
      </c>
      <c r="J186" s="54">
        <v>100000</v>
      </c>
      <c r="K186" s="54">
        <v>50000</v>
      </c>
      <c r="L186" s="164">
        <f t="shared" si="9"/>
        <v>50</v>
      </c>
    </row>
    <row r="187" spans="1:12" ht="63" x14ac:dyDescent="0.25">
      <c r="A187" s="1"/>
      <c r="B187" s="207" t="s">
        <v>85</v>
      </c>
      <c r="C187" s="207"/>
      <c r="D187" s="207"/>
      <c r="E187" s="207"/>
      <c r="F187" s="208"/>
      <c r="G187" s="77" t="s">
        <v>284</v>
      </c>
      <c r="H187" s="49" t="s">
        <v>84</v>
      </c>
      <c r="I187" s="56" t="s">
        <v>0</v>
      </c>
      <c r="J187" s="53">
        <f>SUM(J188)</f>
        <v>70000</v>
      </c>
      <c r="K187" s="53">
        <f>SUM(K188)</f>
        <v>34500</v>
      </c>
      <c r="L187" s="164">
        <f t="shared" si="9"/>
        <v>49.285714285714285</v>
      </c>
    </row>
    <row r="188" spans="1:12" ht="63" x14ac:dyDescent="0.25">
      <c r="A188" s="1"/>
      <c r="B188" s="209">
        <v>200</v>
      </c>
      <c r="C188" s="209"/>
      <c r="D188" s="209"/>
      <c r="E188" s="209"/>
      <c r="F188" s="210"/>
      <c r="G188" s="48" t="s">
        <v>285</v>
      </c>
      <c r="H188" s="50" t="s">
        <v>286</v>
      </c>
      <c r="I188" s="57"/>
      <c r="J188" s="53">
        <f>SUM(J189)</f>
        <v>70000</v>
      </c>
      <c r="K188" s="53">
        <f>SUM(K189)</f>
        <v>34500</v>
      </c>
      <c r="L188" s="164">
        <f t="shared" si="9"/>
        <v>49.285714285714285</v>
      </c>
    </row>
    <row r="189" spans="1:12" ht="48.75" customHeight="1" thickBot="1" x14ac:dyDescent="0.3">
      <c r="A189" s="1"/>
      <c r="B189" s="211">
        <v>300</v>
      </c>
      <c r="C189" s="211"/>
      <c r="D189" s="211"/>
      <c r="E189" s="211"/>
      <c r="F189" s="212"/>
      <c r="G189" s="66" t="s">
        <v>4</v>
      </c>
      <c r="H189" s="67" t="s">
        <v>0</v>
      </c>
      <c r="I189" s="68">
        <v>600</v>
      </c>
      <c r="J189" s="112">
        <v>70000</v>
      </c>
      <c r="K189" s="179">
        <v>34500</v>
      </c>
      <c r="L189" s="164">
        <f t="shared" si="9"/>
        <v>49.285714285714285</v>
      </c>
    </row>
    <row r="190" spans="1:12" ht="49.5" customHeight="1" thickBot="1" x14ac:dyDescent="0.3">
      <c r="A190" s="1"/>
      <c r="B190" s="205" t="s">
        <v>83</v>
      </c>
      <c r="C190" s="205"/>
      <c r="D190" s="205"/>
      <c r="E190" s="205"/>
      <c r="F190" s="206"/>
      <c r="G190" s="24" t="s">
        <v>287</v>
      </c>
      <c r="H190" s="63" t="s">
        <v>82</v>
      </c>
      <c r="I190" s="64" t="s">
        <v>0</v>
      </c>
      <c r="J190" s="71">
        <f t="shared" ref="J190:K192" si="10">SUM(J191)</f>
        <v>100000</v>
      </c>
      <c r="K190" s="71">
        <f t="shared" si="10"/>
        <v>78000</v>
      </c>
      <c r="L190" s="164">
        <f t="shared" si="9"/>
        <v>78</v>
      </c>
    </row>
    <row r="191" spans="1:12" ht="78.75" x14ac:dyDescent="0.25">
      <c r="A191" s="1"/>
      <c r="B191" s="203" t="s">
        <v>81</v>
      </c>
      <c r="C191" s="203"/>
      <c r="D191" s="203"/>
      <c r="E191" s="203"/>
      <c r="F191" s="204"/>
      <c r="G191" s="46" t="s">
        <v>288</v>
      </c>
      <c r="H191" s="60" t="s">
        <v>80</v>
      </c>
      <c r="I191" s="61" t="s">
        <v>0</v>
      </c>
      <c r="J191" s="71">
        <f t="shared" si="10"/>
        <v>100000</v>
      </c>
      <c r="K191" s="71">
        <f t="shared" si="10"/>
        <v>78000</v>
      </c>
      <c r="L191" s="164">
        <f t="shared" si="9"/>
        <v>78</v>
      </c>
    </row>
    <row r="192" spans="1:12" ht="31.5" x14ac:dyDescent="0.25">
      <c r="A192" s="1"/>
      <c r="B192" s="209" t="s">
        <v>79</v>
      </c>
      <c r="C192" s="209"/>
      <c r="D192" s="209"/>
      <c r="E192" s="209"/>
      <c r="F192" s="210"/>
      <c r="G192" s="76" t="s">
        <v>289</v>
      </c>
      <c r="H192" s="50" t="s">
        <v>290</v>
      </c>
      <c r="I192" s="57" t="s">
        <v>0</v>
      </c>
      <c r="J192" s="53">
        <f t="shared" si="10"/>
        <v>100000</v>
      </c>
      <c r="K192" s="53">
        <f t="shared" si="10"/>
        <v>78000</v>
      </c>
      <c r="L192" s="164">
        <f t="shared" si="9"/>
        <v>78</v>
      </c>
    </row>
    <row r="193" spans="1:12" ht="48" thickBot="1" x14ac:dyDescent="0.3">
      <c r="A193" s="1"/>
      <c r="B193" s="211">
        <v>200</v>
      </c>
      <c r="C193" s="211"/>
      <c r="D193" s="211"/>
      <c r="E193" s="211"/>
      <c r="F193" s="212"/>
      <c r="G193" s="48" t="s">
        <v>2</v>
      </c>
      <c r="H193" s="50" t="s">
        <v>0</v>
      </c>
      <c r="I193" s="57">
        <v>200</v>
      </c>
      <c r="J193" s="54">
        <v>100000</v>
      </c>
      <c r="K193" s="54">
        <v>78000</v>
      </c>
      <c r="L193" s="164">
        <f t="shared" si="9"/>
        <v>78</v>
      </c>
    </row>
    <row r="194" spans="1:12" ht="63.75" thickBot="1" x14ac:dyDescent="0.3">
      <c r="A194" s="1"/>
      <c r="B194" s="205" t="s">
        <v>78</v>
      </c>
      <c r="C194" s="205"/>
      <c r="D194" s="205"/>
      <c r="E194" s="205"/>
      <c r="F194" s="206"/>
      <c r="G194" s="24" t="s">
        <v>291</v>
      </c>
      <c r="H194" s="63" t="s">
        <v>77</v>
      </c>
      <c r="I194" s="64" t="s">
        <v>0</v>
      </c>
      <c r="J194" s="65">
        <f>SUM(J195)</f>
        <v>15853000</v>
      </c>
      <c r="K194" s="65">
        <f>SUM(K195)</f>
        <v>164460</v>
      </c>
      <c r="L194" s="164">
        <f t="shared" si="9"/>
        <v>1.037406169179335</v>
      </c>
    </row>
    <row r="195" spans="1:12" ht="81" customHeight="1" thickBot="1" x14ac:dyDescent="0.3">
      <c r="A195" s="1"/>
      <c r="B195" s="203" t="s">
        <v>76</v>
      </c>
      <c r="C195" s="203"/>
      <c r="D195" s="203"/>
      <c r="E195" s="203"/>
      <c r="F195" s="204"/>
      <c r="G195" s="70" t="s">
        <v>292</v>
      </c>
      <c r="H195" s="60" t="s">
        <v>75</v>
      </c>
      <c r="I195" s="61" t="s">
        <v>0</v>
      </c>
      <c r="J195" s="71">
        <f>SUM(J198+J200+J196)</f>
        <v>15853000</v>
      </c>
      <c r="K195" s="71">
        <f>SUM(K198+K200+K196)</f>
        <v>164460</v>
      </c>
      <c r="L195" s="164">
        <f t="shared" si="9"/>
        <v>1.037406169179335</v>
      </c>
    </row>
    <row r="196" spans="1:12" ht="78.75" customHeight="1" x14ac:dyDescent="0.25">
      <c r="A196" s="1"/>
      <c r="B196" s="158"/>
      <c r="C196" s="158"/>
      <c r="D196" s="158"/>
      <c r="E196" s="158"/>
      <c r="F196" s="159"/>
      <c r="G196" s="175" t="s">
        <v>419</v>
      </c>
      <c r="H196" s="180" t="s">
        <v>420</v>
      </c>
      <c r="I196" s="61"/>
      <c r="J196" s="53">
        <f>SUM(J197)</f>
        <v>2853000</v>
      </c>
      <c r="K196" s="53">
        <f>SUM(K197)</f>
        <v>0</v>
      </c>
      <c r="L196" s="164">
        <f t="shared" si="9"/>
        <v>0</v>
      </c>
    </row>
    <row r="197" spans="1:12" ht="70.5" customHeight="1" x14ac:dyDescent="0.25">
      <c r="A197" s="1"/>
      <c r="B197" s="158"/>
      <c r="C197" s="158"/>
      <c r="D197" s="158"/>
      <c r="E197" s="158"/>
      <c r="F197" s="159"/>
      <c r="G197" s="44" t="s">
        <v>368</v>
      </c>
      <c r="H197" s="50" t="s">
        <v>0</v>
      </c>
      <c r="I197" s="57">
        <v>400</v>
      </c>
      <c r="J197" s="71">
        <v>2853000</v>
      </c>
      <c r="K197" s="71"/>
      <c r="L197" s="164">
        <f t="shared" si="9"/>
        <v>0</v>
      </c>
    </row>
    <row r="198" spans="1:12" ht="31.5" x14ac:dyDescent="0.25">
      <c r="A198" s="1"/>
      <c r="B198" s="209" t="s">
        <v>74</v>
      </c>
      <c r="C198" s="209"/>
      <c r="D198" s="209"/>
      <c r="E198" s="209"/>
      <c r="F198" s="210"/>
      <c r="G198" s="44" t="s">
        <v>73</v>
      </c>
      <c r="H198" s="50" t="s">
        <v>293</v>
      </c>
      <c r="I198" s="57" t="s">
        <v>0</v>
      </c>
      <c r="J198" s="53">
        <f>SUM(J199)</f>
        <v>400000</v>
      </c>
      <c r="K198" s="53">
        <f>SUM(K199)</f>
        <v>164460</v>
      </c>
      <c r="L198" s="164">
        <f t="shared" si="9"/>
        <v>41.115000000000002</v>
      </c>
    </row>
    <row r="199" spans="1:12" ht="47.25" x14ac:dyDescent="0.25">
      <c r="A199" s="1"/>
      <c r="B199" s="211">
        <v>600</v>
      </c>
      <c r="C199" s="211"/>
      <c r="D199" s="211"/>
      <c r="E199" s="211"/>
      <c r="F199" s="212"/>
      <c r="G199" s="44" t="s">
        <v>2</v>
      </c>
      <c r="H199" s="50" t="s">
        <v>0</v>
      </c>
      <c r="I199" s="57">
        <v>200</v>
      </c>
      <c r="J199" s="54">
        <v>400000</v>
      </c>
      <c r="K199" s="54">
        <v>164460</v>
      </c>
      <c r="L199" s="164">
        <f t="shared" si="9"/>
        <v>41.115000000000002</v>
      </c>
    </row>
    <row r="200" spans="1:12" ht="63" x14ac:dyDescent="0.25">
      <c r="A200" s="1"/>
      <c r="B200" s="102"/>
      <c r="C200" s="102"/>
      <c r="D200" s="102"/>
      <c r="E200" s="102"/>
      <c r="F200" s="103"/>
      <c r="G200" s="104" t="s">
        <v>386</v>
      </c>
      <c r="H200" s="140">
        <v>1933973</v>
      </c>
      <c r="I200" s="105" t="s">
        <v>0</v>
      </c>
      <c r="J200" s="53">
        <f>SUM(J201)</f>
        <v>12600000</v>
      </c>
      <c r="K200" s="53">
        <f>SUM(K201)</f>
        <v>0</v>
      </c>
      <c r="L200" s="164">
        <f t="shared" si="9"/>
        <v>0</v>
      </c>
    </row>
    <row r="201" spans="1:12" ht="63.75" thickBot="1" x14ac:dyDescent="0.3">
      <c r="A201" s="1"/>
      <c r="B201" s="102"/>
      <c r="C201" s="102"/>
      <c r="D201" s="102"/>
      <c r="E201" s="102"/>
      <c r="F201" s="103"/>
      <c r="G201" s="44" t="s">
        <v>368</v>
      </c>
      <c r="H201" s="50" t="s">
        <v>0</v>
      </c>
      <c r="I201" s="57">
        <v>400</v>
      </c>
      <c r="J201" s="54">
        <v>12600000</v>
      </c>
      <c r="K201" s="54">
        <v>0</v>
      </c>
      <c r="L201" s="164">
        <f t="shared" si="9"/>
        <v>0</v>
      </c>
    </row>
    <row r="202" spans="1:12" ht="79.5" thickBot="1" x14ac:dyDescent="0.3">
      <c r="A202" s="1"/>
      <c r="B202" s="35"/>
      <c r="C202" s="35"/>
      <c r="D202" s="35"/>
      <c r="E202" s="35"/>
      <c r="F202" s="36"/>
      <c r="G202" s="24" t="s">
        <v>294</v>
      </c>
      <c r="H202" s="63" t="s">
        <v>72</v>
      </c>
      <c r="I202" s="97"/>
      <c r="J202" s="71">
        <f>SUM(J203)</f>
        <v>2500000</v>
      </c>
      <c r="K202" s="71">
        <f>SUM(K203)</f>
        <v>1000000</v>
      </c>
      <c r="L202" s="164">
        <f t="shared" si="9"/>
        <v>40</v>
      </c>
    </row>
    <row r="203" spans="1:12" ht="94.5" x14ac:dyDescent="0.25">
      <c r="A203" s="1"/>
      <c r="B203" s="35"/>
      <c r="C203" s="35"/>
      <c r="D203" s="35"/>
      <c r="E203" s="35"/>
      <c r="F203" s="36"/>
      <c r="G203" s="73" t="s">
        <v>365</v>
      </c>
      <c r="H203" s="60" t="s">
        <v>366</v>
      </c>
      <c r="I203" s="61"/>
      <c r="J203" s="71">
        <f>SUM(J204+J206)</f>
        <v>2500000</v>
      </c>
      <c r="K203" s="71">
        <f>SUM(K204+K206)</f>
        <v>1000000</v>
      </c>
      <c r="L203" s="164">
        <f t="shared" si="9"/>
        <v>40</v>
      </c>
    </row>
    <row r="204" spans="1:12" ht="31.5" x14ac:dyDescent="0.25">
      <c r="A204" s="1"/>
      <c r="B204" s="35"/>
      <c r="C204" s="35"/>
      <c r="D204" s="35"/>
      <c r="E204" s="35"/>
      <c r="F204" s="36"/>
      <c r="G204" s="44" t="s">
        <v>367</v>
      </c>
      <c r="H204" s="50" t="s">
        <v>377</v>
      </c>
      <c r="I204" s="57"/>
      <c r="J204" s="71">
        <f>SUM(J205)</f>
        <v>500000</v>
      </c>
      <c r="K204" s="71">
        <f>SUM(K205)</f>
        <v>0</v>
      </c>
      <c r="L204" s="164">
        <f t="shared" si="9"/>
        <v>0</v>
      </c>
    </row>
    <row r="205" spans="1:12" ht="63" x14ac:dyDescent="0.25">
      <c r="A205" s="1"/>
      <c r="B205" s="160"/>
      <c r="C205" s="160"/>
      <c r="D205" s="160"/>
      <c r="E205" s="160"/>
      <c r="F205" s="161"/>
      <c r="G205" s="44" t="s">
        <v>368</v>
      </c>
      <c r="H205" s="50" t="s">
        <v>0</v>
      </c>
      <c r="I205" s="57">
        <v>400</v>
      </c>
      <c r="J205" s="128">
        <v>500000</v>
      </c>
      <c r="K205" s="181"/>
      <c r="L205" s="164">
        <f t="shared" si="9"/>
        <v>0</v>
      </c>
    </row>
    <row r="206" spans="1:12" ht="63.75" customHeight="1" x14ac:dyDescent="0.25">
      <c r="A206" s="1"/>
      <c r="B206" s="160"/>
      <c r="C206" s="160"/>
      <c r="D206" s="160"/>
      <c r="E206" s="160"/>
      <c r="F206" s="161"/>
      <c r="G206" s="44" t="s">
        <v>421</v>
      </c>
      <c r="H206" s="51" t="s">
        <v>422</v>
      </c>
      <c r="I206" s="57"/>
      <c r="J206" s="183">
        <f>SUM(J207)</f>
        <v>2000000</v>
      </c>
      <c r="K206" s="183">
        <f>SUM(K207)</f>
        <v>1000000</v>
      </c>
      <c r="L206" s="164">
        <f t="shared" si="9"/>
        <v>50</v>
      </c>
    </row>
    <row r="207" spans="1:12" ht="17.25" thickBot="1" x14ac:dyDescent="0.3">
      <c r="A207" s="1"/>
      <c r="B207" s="160"/>
      <c r="C207" s="160"/>
      <c r="D207" s="160"/>
      <c r="E207" s="160"/>
      <c r="F207" s="161"/>
      <c r="G207" s="44" t="s">
        <v>1</v>
      </c>
      <c r="H207" s="50" t="s">
        <v>0</v>
      </c>
      <c r="I207" s="57">
        <v>800</v>
      </c>
      <c r="J207" s="94">
        <v>2000000</v>
      </c>
      <c r="K207" s="182">
        <v>1000000</v>
      </c>
      <c r="L207" s="164">
        <f t="shared" si="9"/>
        <v>50</v>
      </c>
    </row>
    <row r="208" spans="1:12" ht="66.75" customHeight="1" thickBot="1" x14ac:dyDescent="0.3">
      <c r="A208" s="1"/>
      <c r="B208" s="205" t="s">
        <v>70</v>
      </c>
      <c r="C208" s="205"/>
      <c r="D208" s="205"/>
      <c r="E208" s="205"/>
      <c r="F208" s="206"/>
      <c r="G208" s="62" t="s">
        <v>295</v>
      </c>
      <c r="H208" s="63" t="s">
        <v>69</v>
      </c>
      <c r="I208" s="64" t="s">
        <v>0</v>
      </c>
      <c r="J208" s="65">
        <f>SUM(J209+J216+J219)</f>
        <v>3915000</v>
      </c>
      <c r="K208" s="65">
        <f>SUM(K209+K216+K219)</f>
        <v>1486885</v>
      </c>
      <c r="L208" s="164">
        <f t="shared" si="9"/>
        <v>37.97918263090677</v>
      </c>
    </row>
    <row r="209" spans="1:12" ht="78.75" x14ac:dyDescent="0.25">
      <c r="A209" s="1"/>
      <c r="B209" s="203" t="s">
        <v>68</v>
      </c>
      <c r="C209" s="203"/>
      <c r="D209" s="203"/>
      <c r="E209" s="203"/>
      <c r="F209" s="204"/>
      <c r="G209" s="46" t="s">
        <v>296</v>
      </c>
      <c r="H209" s="60" t="s">
        <v>67</v>
      </c>
      <c r="I209" s="61" t="s">
        <v>0</v>
      </c>
      <c r="J209" s="71">
        <f>SUM(J210+J212+J214)</f>
        <v>230000</v>
      </c>
      <c r="K209" s="71">
        <f>SUM(K210+K212+K214)</f>
        <v>25000</v>
      </c>
      <c r="L209" s="164">
        <f t="shared" si="9"/>
        <v>10.869565217391305</v>
      </c>
    </row>
    <row r="210" spans="1:12" ht="64.5" customHeight="1" x14ac:dyDescent="0.25">
      <c r="A210" s="1"/>
      <c r="B210" s="209" t="s">
        <v>66</v>
      </c>
      <c r="C210" s="209"/>
      <c r="D210" s="209"/>
      <c r="E210" s="209"/>
      <c r="F210" s="210"/>
      <c r="G210" s="76" t="s">
        <v>297</v>
      </c>
      <c r="H210" s="50" t="s">
        <v>298</v>
      </c>
      <c r="I210" s="57" t="s">
        <v>0</v>
      </c>
      <c r="J210" s="53">
        <f>SUM(J211)</f>
        <v>25000</v>
      </c>
      <c r="K210" s="53">
        <f>SUM(K211)</f>
        <v>5000</v>
      </c>
      <c r="L210" s="164">
        <f t="shared" si="9"/>
        <v>20</v>
      </c>
    </row>
    <row r="211" spans="1:12" ht="47.25" x14ac:dyDescent="0.25">
      <c r="A211" s="1"/>
      <c r="B211" s="211">
        <v>800</v>
      </c>
      <c r="C211" s="211"/>
      <c r="D211" s="211"/>
      <c r="E211" s="211"/>
      <c r="F211" s="212"/>
      <c r="G211" s="48" t="s">
        <v>2</v>
      </c>
      <c r="H211" s="50" t="s">
        <v>0</v>
      </c>
      <c r="I211" s="57">
        <v>200</v>
      </c>
      <c r="J211" s="54">
        <v>25000</v>
      </c>
      <c r="K211" s="54">
        <v>5000</v>
      </c>
      <c r="L211" s="164">
        <f t="shared" si="9"/>
        <v>20</v>
      </c>
    </row>
    <row r="212" spans="1:12" ht="110.25" x14ac:dyDescent="0.25">
      <c r="A212" s="1"/>
      <c r="B212" s="160"/>
      <c r="C212" s="160"/>
      <c r="D212" s="160"/>
      <c r="E212" s="160"/>
      <c r="F212" s="161"/>
      <c r="G212" s="44" t="s">
        <v>423</v>
      </c>
      <c r="H212" s="51" t="s">
        <v>424</v>
      </c>
      <c r="I212" s="57"/>
      <c r="J212" s="53">
        <f>SUM(J213)</f>
        <v>100000</v>
      </c>
      <c r="K212" s="53">
        <f>SUM(K213)</f>
        <v>20000</v>
      </c>
      <c r="L212" s="164">
        <f t="shared" si="9"/>
        <v>20</v>
      </c>
    </row>
    <row r="213" spans="1:12" ht="47.25" x14ac:dyDescent="0.25">
      <c r="A213" s="1"/>
      <c r="B213" s="160"/>
      <c r="C213" s="160"/>
      <c r="D213" s="160"/>
      <c r="E213" s="160"/>
      <c r="F213" s="161"/>
      <c r="G213" s="48" t="s">
        <v>2</v>
      </c>
      <c r="H213" s="50" t="s">
        <v>0</v>
      </c>
      <c r="I213" s="57">
        <v>200</v>
      </c>
      <c r="J213" s="54">
        <v>100000</v>
      </c>
      <c r="K213" s="54">
        <v>20000</v>
      </c>
      <c r="L213" s="164">
        <f t="shared" si="9"/>
        <v>20</v>
      </c>
    </row>
    <row r="214" spans="1:12" ht="110.25" x14ac:dyDescent="0.25">
      <c r="A214" s="1"/>
      <c r="B214" s="160"/>
      <c r="C214" s="160"/>
      <c r="D214" s="160"/>
      <c r="E214" s="160"/>
      <c r="F214" s="161"/>
      <c r="G214" s="44" t="s">
        <v>425</v>
      </c>
      <c r="H214" s="51" t="s">
        <v>426</v>
      </c>
      <c r="I214" s="57"/>
      <c r="J214" s="53">
        <f>SUM(J215)</f>
        <v>105000</v>
      </c>
      <c r="K214" s="53">
        <f>SUM(K215)</f>
        <v>0</v>
      </c>
      <c r="L214" s="164">
        <f t="shared" si="9"/>
        <v>0</v>
      </c>
    </row>
    <row r="215" spans="1:12" ht="47.25" x14ac:dyDescent="0.25">
      <c r="A215" s="1"/>
      <c r="B215" s="160"/>
      <c r="C215" s="160"/>
      <c r="D215" s="160"/>
      <c r="E215" s="160"/>
      <c r="F215" s="161"/>
      <c r="G215" s="48" t="s">
        <v>2</v>
      </c>
      <c r="H215" s="50" t="s">
        <v>0</v>
      </c>
      <c r="I215" s="57">
        <v>200</v>
      </c>
      <c r="J215" s="54">
        <v>105000</v>
      </c>
      <c r="K215" s="54"/>
      <c r="L215" s="164">
        <f t="shared" si="9"/>
        <v>0</v>
      </c>
    </row>
    <row r="216" spans="1:12" ht="78.75" x14ac:dyDescent="0.25">
      <c r="A216" s="1"/>
      <c r="B216" s="213" t="s">
        <v>64</v>
      </c>
      <c r="C216" s="213"/>
      <c r="D216" s="213"/>
      <c r="E216" s="213"/>
      <c r="F216" s="214"/>
      <c r="G216" s="74" t="s">
        <v>300</v>
      </c>
      <c r="H216" s="49" t="s">
        <v>65</v>
      </c>
      <c r="I216" s="56" t="s">
        <v>0</v>
      </c>
      <c r="J216" s="53">
        <f>SUM(J217)</f>
        <v>40000</v>
      </c>
      <c r="K216" s="53">
        <f>SUM(K217)</f>
        <v>34200</v>
      </c>
      <c r="L216" s="164">
        <f t="shared" si="9"/>
        <v>85.5</v>
      </c>
    </row>
    <row r="217" spans="1:12" ht="47.25" x14ac:dyDescent="0.25">
      <c r="A217" s="1"/>
      <c r="B217" s="209" t="s">
        <v>63</v>
      </c>
      <c r="C217" s="209"/>
      <c r="D217" s="209"/>
      <c r="E217" s="209"/>
      <c r="F217" s="210"/>
      <c r="G217" s="76" t="s">
        <v>302</v>
      </c>
      <c r="H217" s="50" t="s">
        <v>301</v>
      </c>
      <c r="I217" s="57" t="s">
        <v>0</v>
      </c>
      <c r="J217" s="53">
        <f>SUM(J218)</f>
        <v>40000</v>
      </c>
      <c r="K217" s="53">
        <f>SUM(K218)</f>
        <v>34200</v>
      </c>
      <c r="L217" s="164">
        <f t="shared" ref="L217:L290" si="11">K217/J217%</f>
        <v>85.5</v>
      </c>
    </row>
    <row r="218" spans="1:12" ht="47.25" x14ac:dyDescent="0.25">
      <c r="A218" s="1"/>
      <c r="B218" s="211">
        <v>500</v>
      </c>
      <c r="C218" s="211"/>
      <c r="D218" s="211"/>
      <c r="E218" s="211"/>
      <c r="F218" s="212"/>
      <c r="G218" s="44" t="s">
        <v>2</v>
      </c>
      <c r="H218" s="50" t="s">
        <v>0</v>
      </c>
      <c r="I218" s="57">
        <v>200</v>
      </c>
      <c r="J218" s="54">
        <v>40000</v>
      </c>
      <c r="K218" s="54">
        <v>34200</v>
      </c>
      <c r="L218" s="164">
        <f t="shared" si="11"/>
        <v>85.5</v>
      </c>
    </row>
    <row r="219" spans="1:12" ht="81.75" customHeight="1" x14ac:dyDescent="0.25">
      <c r="A219" s="1"/>
      <c r="B219" s="92"/>
      <c r="C219" s="92"/>
      <c r="D219" s="92"/>
      <c r="E219" s="92"/>
      <c r="F219" s="93"/>
      <c r="G219" s="69" t="s">
        <v>381</v>
      </c>
      <c r="H219" s="60" t="s">
        <v>379</v>
      </c>
      <c r="I219" s="61"/>
      <c r="J219" s="99">
        <f>SUM(J220)</f>
        <v>3645000</v>
      </c>
      <c r="K219" s="184">
        <f>SUM(K220)</f>
        <v>1427685</v>
      </c>
      <c r="L219" s="164">
        <f t="shared" si="11"/>
        <v>39.168312757201647</v>
      </c>
    </row>
    <row r="220" spans="1:12" ht="78.75" x14ac:dyDescent="0.25">
      <c r="A220" s="1"/>
      <c r="B220" s="92"/>
      <c r="C220" s="92"/>
      <c r="D220" s="92"/>
      <c r="E220" s="92"/>
      <c r="F220" s="93"/>
      <c r="G220" s="76" t="s">
        <v>299</v>
      </c>
      <c r="H220" s="50" t="s">
        <v>380</v>
      </c>
      <c r="I220" s="56"/>
      <c r="J220" s="53">
        <f>SUM(J221)</f>
        <v>3645000</v>
      </c>
      <c r="K220" s="53">
        <f>SUM(K221)</f>
        <v>1427685</v>
      </c>
      <c r="L220" s="164">
        <f t="shared" si="11"/>
        <v>39.168312757201647</v>
      </c>
    </row>
    <row r="221" spans="1:12" ht="16.5" x14ac:dyDescent="0.25">
      <c r="A221" s="1"/>
      <c r="B221" s="92"/>
      <c r="C221" s="92"/>
      <c r="D221" s="92"/>
      <c r="E221" s="92"/>
      <c r="F221" s="93"/>
      <c r="G221" s="48" t="s">
        <v>1</v>
      </c>
      <c r="H221" s="50" t="s">
        <v>0</v>
      </c>
      <c r="I221" s="57">
        <v>800</v>
      </c>
      <c r="J221" s="54">
        <v>3645000</v>
      </c>
      <c r="K221" s="54">
        <v>1427685</v>
      </c>
      <c r="L221" s="164">
        <f t="shared" si="11"/>
        <v>39.168312757201647</v>
      </c>
    </row>
    <row r="222" spans="1:12" ht="48" thickBot="1" x14ac:dyDescent="0.3">
      <c r="A222" s="1"/>
      <c r="B222" s="205" t="s">
        <v>62</v>
      </c>
      <c r="C222" s="205"/>
      <c r="D222" s="205"/>
      <c r="E222" s="205"/>
      <c r="F222" s="206"/>
      <c r="G222" s="95" t="s">
        <v>303</v>
      </c>
      <c r="H222" s="96" t="s">
        <v>61</v>
      </c>
      <c r="I222" s="97" t="s">
        <v>0</v>
      </c>
      <c r="J222" s="114">
        <f>SUM(J223+J228)</f>
        <v>827361</v>
      </c>
      <c r="K222" s="114">
        <f>SUM(K223+K228)</f>
        <v>733161</v>
      </c>
      <c r="L222" s="164">
        <f t="shared" si="11"/>
        <v>88.614401694060987</v>
      </c>
    </row>
    <row r="223" spans="1:12" ht="63" x14ac:dyDescent="0.25">
      <c r="A223" s="1"/>
      <c r="B223" s="203" t="s">
        <v>60</v>
      </c>
      <c r="C223" s="203"/>
      <c r="D223" s="203"/>
      <c r="E223" s="203"/>
      <c r="F223" s="204"/>
      <c r="G223" s="69" t="s">
        <v>304</v>
      </c>
      <c r="H223" s="60" t="s">
        <v>59</v>
      </c>
      <c r="I223" s="61" t="s">
        <v>0</v>
      </c>
      <c r="J223" s="71">
        <f>SUM(J224+J226)</f>
        <v>120000</v>
      </c>
      <c r="K223" s="71">
        <f>SUM(K224+K226)</f>
        <v>25800</v>
      </c>
      <c r="L223" s="164">
        <f t="shared" si="11"/>
        <v>21.5</v>
      </c>
    </row>
    <row r="224" spans="1:12" ht="33.75" customHeight="1" x14ac:dyDescent="0.25">
      <c r="A224" s="1"/>
      <c r="B224" s="209" t="s">
        <v>58</v>
      </c>
      <c r="C224" s="209"/>
      <c r="D224" s="209"/>
      <c r="E224" s="209"/>
      <c r="F224" s="210"/>
      <c r="G224" s="48" t="s">
        <v>449</v>
      </c>
      <c r="H224" s="50" t="s">
        <v>305</v>
      </c>
      <c r="I224" s="57" t="s">
        <v>0</v>
      </c>
      <c r="J224" s="53">
        <f t="shared" ref="J224:K226" si="12">SUM(J225)</f>
        <v>20000</v>
      </c>
      <c r="K224" s="53">
        <f t="shared" si="12"/>
        <v>15000</v>
      </c>
      <c r="L224" s="164">
        <f t="shared" si="11"/>
        <v>75</v>
      </c>
    </row>
    <row r="225" spans="1:12" ht="47.25" customHeight="1" x14ac:dyDescent="0.25">
      <c r="A225" s="1"/>
      <c r="B225" s="92"/>
      <c r="C225" s="92"/>
      <c r="D225" s="92"/>
      <c r="E225" s="92"/>
      <c r="F225" s="93"/>
      <c r="G225" s="44" t="s">
        <v>2</v>
      </c>
      <c r="H225" s="50" t="s">
        <v>0</v>
      </c>
      <c r="I225" s="57">
        <v>200</v>
      </c>
      <c r="J225" s="185">
        <v>20000</v>
      </c>
      <c r="K225" s="181">
        <v>15000</v>
      </c>
      <c r="L225" s="164">
        <f t="shared" si="11"/>
        <v>75</v>
      </c>
    </row>
    <row r="226" spans="1:12" ht="53.25" customHeight="1" x14ac:dyDescent="0.25">
      <c r="A226" s="1"/>
      <c r="B226" s="160"/>
      <c r="C226" s="160"/>
      <c r="D226" s="160"/>
      <c r="E226" s="160"/>
      <c r="F226" s="161"/>
      <c r="G226" s="48" t="s">
        <v>427</v>
      </c>
      <c r="H226" s="186">
        <v>1982558</v>
      </c>
      <c r="I226" s="131"/>
      <c r="J226" s="53">
        <f>SUM(J227)</f>
        <v>100000</v>
      </c>
      <c r="K226" s="53">
        <f t="shared" si="12"/>
        <v>10800</v>
      </c>
      <c r="L226" s="164">
        <f t="shared" si="11"/>
        <v>10.8</v>
      </c>
    </row>
    <row r="227" spans="1:12" ht="50.25" customHeight="1" x14ac:dyDescent="0.25">
      <c r="A227" s="1"/>
      <c r="B227" s="160"/>
      <c r="C227" s="160"/>
      <c r="D227" s="160"/>
      <c r="E227" s="160"/>
      <c r="F227" s="161"/>
      <c r="G227" s="44" t="s">
        <v>2</v>
      </c>
      <c r="H227" s="187" t="s">
        <v>0</v>
      </c>
      <c r="I227" s="57">
        <v>200</v>
      </c>
      <c r="J227" s="185">
        <v>100000</v>
      </c>
      <c r="K227" s="181">
        <v>10800</v>
      </c>
      <c r="L227" s="164">
        <f t="shared" si="11"/>
        <v>10.8</v>
      </c>
    </row>
    <row r="228" spans="1:12" ht="66" customHeight="1" x14ac:dyDescent="0.25">
      <c r="A228" s="1"/>
      <c r="B228" s="165"/>
      <c r="C228" s="165"/>
      <c r="D228" s="165"/>
      <c r="E228" s="165"/>
      <c r="F228" s="166"/>
      <c r="G228" s="45" t="s">
        <v>430</v>
      </c>
      <c r="H228" s="190" t="s">
        <v>431</v>
      </c>
      <c r="I228" s="57"/>
      <c r="J228" s="114">
        <f t="shared" ref="J228:K228" si="13">SUM(J229)</f>
        <v>707361</v>
      </c>
      <c r="K228" s="114">
        <f t="shared" si="13"/>
        <v>707361</v>
      </c>
      <c r="L228" s="164">
        <f t="shared" si="11"/>
        <v>100</v>
      </c>
    </row>
    <row r="229" spans="1:12" ht="68.25" customHeight="1" x14ac:dyDescent="0.25">
      <c r="A229" s="1"/>
      <c r="B229" s="165"/>
      <c r="C229" s="165"/>
      <c r="D229" s="165"/>
      <c r="E229" s="165"/>
      <c r="F229" s="166"/>
      <c r="G229" s="44" t="s">
        <v>428</v>
      </c>
      <c r="H229" s="51" t="s">
        <v>429</v>
      </c>
      <c r="I229" s="57"/>
      <c r="J229" s="54">
        <f>SUM(J230:J231)</f>
        <v>707361</v>
      </c>
      <c r="K229" s="54">
        <f>SUM(K230:K231)</f>
        <v>707361</v>
      </c>
      <c r="L229" s="164">
        <f t="shared" si="11"/>
        <v>100</v>
      </c>
    </row>
    <row r="230" spans="1:12" ht="21" customHeight="1" x14ac:dyDescent="0.25">
      <c r="A230" s="1"/>
      <c r="B230" s="165"/>
      <c r="C230" s="165"/>
      <c r="D230" s="165"/>
      <c r="E230" s="165"/>
      <c r="F230" s="166"/>
      <c r="G230" s="48" t="s">
        <v>6</v>
      </c>
      <c r="H230" s="50" t="s">
        <v>0</v>
      </c>
      <c r="I230" s="57">
        <v>500</v>
      </c>
      <c r="J230" s="188">
        <v>197482</v>
      </c>
      <c r="K230" s="189">
        <v>197482</v>
      </c>
      <c r="L230" s="164">
        <f t="shared" si="11"/>
        <v>100</v>
      </c>
    </row>
    <row r="231" spans="1:12" ht="50.25" customHeight="1" thickBot="1" x14ac:dyDescent="0.3">
      <c r="A231" s="1"/>
      <c r="B231" s="165"/>
      <c r="C231" s="165"/>
      <c r="D231" s="165"/>
      <c r="E231" s="165"/>
      <c r="F231" s="166"/>
      <c r="G231" s="66" t="s">
        <v>4</v>
      </c>
      <c r="H231" s="67" t="s">
        <v>0</v>
      </c>
      <c r="I231" s="68">
        <v>600</v>
      </c>
      <c r="J231" s="188">
        <v>509879</v>
      </c>
      <c r="K231" s="189">
        <v>509879</v>
      </c>
      <c r="L231" s="164">
        <f t="shared" si="11"/>
        <v>100</v>
      </c>
    </row>
    <row r="232" spans="1:12" ht="69" customHeight="1" thickBot="1" x14ac:dyDescent="0.3">
      <c r="A232" s="1"/>
      <c r="B232" s="205" t="s">
        <v>57</v>
      </c>
      <c r="C232" s="205"/>
      <c r="D232" s="205"/>
      <c r="E232" s="205"/>
      <c r="F232" s="206"/>
      <c r="G232" s="62" t="s">
        <v>306</v>
      </c>
      <c r="H232" s="63" t="s">
        <v>56</v>
      </c>
      <c r="I232" s="64" t="s">
        <v>0</v>
      </c>
      <c r="J232" s="114">
        <f t="shared" ref="J232:K234" si="14">SUM(J233)</f>
        <v>500000</v>
      </c>
      <c r="K232" s="114">
        <f t="shared" si="14"/>
        <v>252000</v>
      </c>
      <c r="L232" s="164">
        <f t="shared" si="11"/>
        <v>50.4</v>
      </c>
    </row>
    <row r="233" spans="1:12" ht="81" customHeight="1" thickBot="1" x14ac:dyDescent="0.3">
      <c r="A233" s="1"/>
      <c r="B233" s="203" t="s">
        <v>55</v>
      </c>
      <c r="C233" s="203"/>
      <c r="D233" s="203"/>
      <c r="E233" s="203"/>
      <c r="F233" s="204"/>
      <c r="G233" s="69" t="s">
        <v>307</v>
      </c>
      <c r="H233" s="60" t="s">
        <v>308</v>
      </c>
      <c r="I233" s="61" t="s">
        <v>0</v>
      </c>
      <c r="J233" s="71">
        <f t="shared" si="14"/>
        <v>500000</v>
      </c>
      <c r="K233" s="71">
        <f t="shared" si="14"/>
        <v>252000</v>
      </c>
      <c r="L233" s="164">
        <f t="shared" si="11"/>
        <v>50.4</v>
      </c>
    </row>
    <row r="234" spans="1:12" ht="32.25" thickBot="1" x14ac:dyDescent="0.3">
      <c r="A234" s="1"/>
      <c r="B234" s="209" t="s">
        <v>54</v>
      </c>
      <c r="C234" s="209"/>
      <c r="D234" s="209"/>
      <c r="E234" s="209"/>
      <c r="F234" s="210"/>
      <c r="G234" s="21" t="s">
        <v>309</v>
      </c>
      <c r="H234" s="50" t="s">
        <v>310</v>
      </c>
      <c r="I234" s="57" t="s">
        <v>0</v>
      </c>
      <c r="J234" s="53">
        <f t="shared" si="14"/>
        <v>500000</v>
      </c>
      <c r="K234" s="53">
        <f t="shared" si="14"/>
        <v>252000</v>
      </c>
      <c r="L234" s="164">
        <f t="shared" si="11"/>
        <v>50.4</v>
      </c>
    </row>
    <row r="235" spans="1:12" ht="53.25" customHeight="1" thickBot="1" x14ac:dyDescent="0.3">
      <c r="A235" s="1"/>
      <c r="B235" s="211">
        <v>200</v>
      </c>
      <c r="C235" s="211"/>
      <c r="D235" s="211"/>
      <c r="E235" s="211"/>
      <c r="F235" s="212"/>
      <c r="G235" s="66" t="s">
        <v>4</v>
      </c>
      <c r="H235" s="67" t="s">
        <v>0</v>
      </c>
      <c r="I235" s="68">
        <v>600</v>
      </c>
      <c r="J235" s="72">
        <v>500000</v>
      </c>
      <c r="K235" s="72">
        <v>252000</v>
      </c>
      <c r="L235" s="164">
        <f t="shared" si="11"/>
        <v>50.4</v>
      </c>
    </row>
    <row r="236" spans="1:12" ht="63.75" thickBot="1" x14ac:dyDescent="0.3">
      <c r="A236" s="1"/>
      <c r="B236" s="205" t="s">
        <v>53</v>
      </c>
      <c r="C236" s="205"/>
      <c r="D236" s="205"/>
      <c r="E236" s="205"/>
      <c r="F236" s="206"/>
      <c r="G236" s="62" t="s">
        <v>311</v>
      </c>
      <c r="H236" s="63" t="s">
        <v>52</v>
      </c>
      <c r="I236" s="64" t="s">
        <v>0</v>
      </c>
      <c r="J236" s="65">
        <f>SUM(J237+J247)</f>
        <v>15492300.050000001</v>
      </c>
      <c r="K236" s="65">
        <f>SUM(K237+K247)</f>
        <v>4778075.05</v>
      </c>
      <c r="L236" s="164">
        <f t="shared" si="11"/>
        <v>30.841611862532961</v>
      </c>
    </row>
    <row r="237" spans="1:12" ht="84.75" customHeight="1" x14ac:dyDescent="0.25">
      <c r="A237" s="1"/>
      <c r="B237" s="203" t="s">
        <v>51</v>
      </c>
      <c r="C237" s="203"/>
      <c r="D237" s="203"/>
      <c r="E237" s="203"/>
      <c r="F237" s="204"/>
      <c r="G237" s="46" t="s">
        <v>312</v>
      </c>
      <c r="H237" s="60" t="s">
        <v>50</v>
      </c>
      <c r="I237" s="61" t="s">
        <v>0</v>
      </c>
      <c r="J237" s="71">
        <f>SUM(J238+J242+J244+J240)</f>
        <v>8792000.0500000007</v>
      </c>
      <c r="K237" s="71">
        <f>SUM(K238+K242+K244+K240)</f>
        <v>1506125.05</v>
      </c>
      <c r="L237" s="164">
        <f t="shared" si="11"/>
        <v>17.130630589566476</v>
      </c>
    </row>
    <row r="238" spans="1:12" ht="33.75" customHeight="1" x14ac:dyDescent="0.25">
      <c r="A238" s="1"/>
      <c r="B238" s="209" t="s">
        <v>49</v>
      </c>
      <c r="C238" s="209"/>
      <c r="D238" s="209"/>
      <c r="E238" s="209"/>
      <c r="F238" s="210"/>
      <c r="G238" s="76" t="s">
        <v>314</v>
      </c>
      <c r="H238" s="50" t="s">
        <v>315</v>
      </c>
      <c r="I238" s="57" t="s">
        <v>0</v>
      </c>
      <c r="J238" s="53">
        <f>SUM(J239)</f>
        <v>3290000</v>
      </c>
      <c r="K238" s="53">
        <f>SUM(K239)</f>
        <v>54720</v>
      </c>
      <c r="L238" s="164">
        <f t="shared" si="11"/>
        <v>1.6632218844984803</v>
      </c>
    </row>
    <row r="239" spans="1:12" ht="47.25" x14ac:dyDescent="0.25">
      <c r="A239" s="1"/>
      <c r="B239" s="211">
        <v>800</v>
      </c>
      <c r="C239" s="211"/>
      <c r="D239" s="211"/>
      <c r="E239" s="211"/>
      <c r="F239" s="212"/>
      <c r="G239" s="44" t="s">
        <v>2</v>
      </c>
      <c r="H239" s="50" t="s">
        <v>0</v>
      </c>
      <c r="I239" s="57">
        <v>200</v>
      </c>
      <c r="J239" s="54">
        <v>3290000</v>
      </c>
      <c r="K239" s="54">
        <v>54720</v>
      </c>
      <c r="L239" s="164">
        <f t="shared" si="11"/>
        <v>1.6632218844984803</v>
      </c>
    </row>
    <row r="240" spans="1:12" ht="78.75" x14ac:dyDescent="0.25">
      <c r="A240" s="1"/>
      <c r="B240" s="165"/>
      <c r="C240" s="165"/>
      <c r="D240" s="165"/>
      <c r="E240" s="165"/>
      <c r="F240" s="166"/>
      <c r="G240" s="44" t="s">
        <v>432</v>
      </c>
      <c r="H240" s="51" t="s">
        <v>433</v>
      </c>
      <c r="I240" s="57"/>
      <c r="J240" s="53">
        <f>SUM(J241)</f>
        <v>1500000</v>
      </c>
      <c r="K240" s="53">
        <f>SUM(K241)</f>
        <v>0</v>
      </c>
      <c r="L240" s="164">
        <f t="shared" si="11"/>
        <v>0</v>
      </c>
    </row>
    <row r="241" spans="1:12" ht="16.5" x14ac:dyDescent="0.25">
      <c r="A241" s="1"/>
      <c r="B241" s="165"/>
      <c r="C241" s="165"/>
      <c r="D241" s="165"/>
      <c r="E241" s="165"/>
      <c r="F241" s="166"/>
      <c r="G241" s="48" t="s">
        <v>6</v>
      </c>
      <c r="H241" s="50" t="s">
        <v>0</v>
      </c>
      <c r="I241" s="57">
        <v>500</v>
      </c>
      <c r="J241" s="54">
        <v>1500000</v>
      </c>
      <c r="K241" s="54"/>
      <c r="L241" s="164">
        <f t="shared" si="11"/>
        <v>0</v>
      </c>
    </row>
    <row r="242" spans="1:12" ht="34.5" customHeight="1" x14ac:dyDescent="0.25">
      <c r="A242" s="1"/>
      <c r="B242" s="25"/>
      <c r="C242" s="25"/>
      <c r="D242" s="25"/>
      <c r="E242" s="25"/>
      <c r="F242" s="26"/>
      <c r="G242" s="76" t="s">
        <v>327</v>
      </c>
      <c r="H242" s="50" t="s">
        <v>328</v>
      </c>
      <c r="I242" s="57"/>
      <c r="J242" s="53">
        <f>SUM(J243)</f>
        <v>2579000</v>
      </c>
      <c r="K242" s="53">
        <f>SUM(K243)</f>
        <v>953489</v>
      </c>
      <c r="L242" s="164">
        <f t="shared" si="11"/>
        <v>36.97126793330748</v>
      </c>
    </row>
    <row r="243" spans="1:12" ht="16.5" x14ac:dyDescent="0.25">
      <c r="A243" s="1"/>
      <c r="B243" s="25"/>
      <c r="C243" s="25"/>
      <c r="D243" s="25"/>
      <c r="E243" s="25"/>
      <c r="F243" s="26"/>
      <c r="G243" s="48" t="s">
        <v>6</v>
      </c>
      <c r="H243" s="50" t="s">
        <v>0</v>
      </c>
      <c r="I243" s="57">
        <v>500</v>
      </c>
      <c r="J243" s="54">
        <v>2579000</v>
      </c>
      <c r="K243" s="54">
        <v>953489</v>
      </c>
      <c r="L243" s="164">
        <f t="shared" si="11"/>
        <v>36.97126793330748</v>
      </c>
    </row>
    <row r="244" spans="1:12" ht="33.75" customHeight="1" x14ac:dyDescent="0.25">
      <c r="A244" s="1"/>
      <c r="B244" s="207" t="s">
        <v>48</v>
      </c>
      <c r="C244" s="207"/>
      <c r="D244" s="207"/>
      <c r="E244" s="207"/>
      <c r="F244" s="208"/>
      <c r="G244" s="44" t="s">
        <v>220</v>
      </c>
      <c r="H244" s="50" t="s">
        <v>47</v>
      </c>
      <c r="I244" s="57" t="s">
        <v>0</v>
      </c>
      <c r="J244" s="54">
        <f>SUM(J245:J246)</f>
        <v>1423000.05</v>
      </c>
      <c r="K244" s="54">
        <f>SUM(K245:K246)</f>
        <v>497916.05</v>
      </c>
      <c r="L244" s="164">
        <f t="shared" si="11"/>
        <v>34.990585559009645</v>
      </c>
    </row>
    <row r="245" spans="1:12" ht="52.5" customHeight="1" x14ac:dyDescent="0.25">
      <c r="A245" s="1"/>
      <c r="B245" s="15"/>
      <c r="C245" s="15"/>
      <c r="D245" s="15"/>
      <c r="E245" s="15"/>
      <c r="F245" s="16"/>
      <c r="G245" s="44" t="s">
        <v>2</v>
      </c>
      <c r="H245" s="50" t="s">
        <v>0</v>
      </c>
      <c r="I245" s="57">
        <v>200</v>
      </c>
      <c r="J245" s="54">
        <v>925084</v>
      </c>
      <c r="K245" s="54">
        <v>0</v>
      </c>
      <c r="L245" s="164">
        <f t="shared" si="11"/>
        <v>0</v>
      </c>
    </row>
    <row r="246" spans="1:12" ht="22.5" customHeight="1" x14ac:dyDescent="0.25">
      <c r="A246" s="1"/>
      <c r="B246" s="119"/>
      <c r="C246" s="119"/>
      <c r="D246" s="119"/>
      <c r="E246" s="119"/>
      <c r="F246" s="120"/>
      <c r="G246" s="48" t="s">
        <v>6</v>
      </c>
      <c r="H246" s="50"/>
      <c r="I246" s="57">
        <v>500</v>
      </c>
      <c r="J246" s="54">
        <v>497916.05</v>
      </c>
      <c r="K246" s="54">
        <v>497916.05</v>
      </c>
      <c r="L246" s="164">
        <f t="shared" si="11"/>
        <v>100</v>
      </c>
    </row>
    <row r="247" spans="1:12" ht="96" customHeight="1" x14ac:dyDescent="0.25">
      <c r="A247" s="1"/>
      <c r="B247" s="213" t="s">
        <v>46</v>
      </c>
      <c r="C247" s="213"/>
      <c r="D247" s="213"/>
      <c r="E247" s="213"/>
      <c r="F247" s="214"/>
      <c r="G247" s="45" t="s">
        <v>316</v>
      </c>
      <c r="H247" s="49" t="s">
        <v>45</v>
      </c>
      <c r="I247" s="56" t="s">
        <v>0</v>
      </c>
      <c r="J247" s="53">
        <f>SUM(J248+J250+J252)</f>
        <v>6700300</v>
      </c>
      <c r="K247" s="53">
        <f>SUM(K248+K250+K252)</f>
        <v>3271950</v>
      </c>
      <c r="L247" s="164">
        <f t="shared" si="11"/>
        <v>48.832888079638224</v>
      </c>
    </row>
    <row r="248" spans="1:12" ht="113.25" customHeight="1" x14ac:dyDescent="0.25">
      <c r="A248" s="1"/>
      <c r="B248" s="209" t="s">
        <v>44</v>
      </c>
      <c r="C248" s="209"/>
      <c r="D248" s="209"/>
      <c r="E248" s="209"/>
      <c r="F248" s="210"/>
      <c r="G248" s="44" t="s">
        <v>313</v>
      </c>
      <c r="H248" s="50" t="s">
        <v>317</v>
      </c>
      <c r="I248" s="57" t="s">
        <v>0</v>
      </c>
      <c r="J248" s="53">
        <f>SUM(J249)</f>
        <v>6591000</v>
      </c>
      <c r="K248" s="53">
        <f>SUM(K249)</f>
        <v>3197950</v>
      </c>
      <c r="L248" s="164">
        <f t="shared" si="11"/>
        <v>48.519951448945534</v>
      </c>
    </row>
    <row r="249" spans="1:12" ht="16.5" x14ac:dyDescent="0.25">
      <c r="A249" s="1"/>
      <c r="B249" s="209">
        <v>200</v>
      </c>
      <c r="C249" s="209"/>
      <c r="D249" s="209"/>
      <c r="E249" s="209"/>
      <c r="F249" s="210"/>
      <c r="G249" s="44" t="s">
        <v>1</v>
      </c>
      <c r="H249" s="50" t="s">
        <v>0</v>
      </c>
      <c r="I249" s="57">
        <v>800</v>
      </c>
      <c r="J249" s="54">
        <v>6591000</v>
      </c>
      <c r="K249" s="54">
        <v>3197950</v>
      </c>
      <c r="L249" s="164">
        <f t="shared" si="11"/>
        <v>48.519951448945534</v>
      </c>
    </row>
    <row r="250" spans="1:12" ht="78.75" x14ac:dyDescent="0.25">
      <c r="A250" s="1"/>
      <c r="B250" s="207" t="s">
        <v>43</v>
      </c>
      <c r="C250" s="207"/>
      <c r="D250" s="207"/>
      <c r="E250" s="207"/>
      <c r="F250" s="208"/>
      <c r="G250" s="44" t="s">
        <v>42</v>
      </c>
      <c r="H250" s="51" t="s">
        <v>384</v>
      </c>
      <c r="I250" s="57" t="s">
        <v>0</v>
      </c>
      <c r="J250" s="53">
        <f>SUM(J251)</f>
        <v>300</v>
      </c>
      <c r="K250" s="53">
        <f>SUM(K251)</f>
        <v>0</v>
      </c>
      <c r="L250" s="164">
        <f t="shared" si="11"/>
        <v>0</v>
      </c>
    </row>
    <row r="251" spans="1:12" ht="16.5" x14ac:dyDescent="0.25">
      <c r="A251" s="1"/>
      <c r="B251" s="211">
        <v>500</v>
      </c>
      <c r="C251" s="211"/>
      <c r="D251" s="211"/>
      <c r="E251" s="211"/>
      <c r="F251" s="212"/>
      <c r="G251" s="44" t="s">
        <v>1</v>
      </c>
      <c r="H251" s="50" t="s">
        <v>0</v>
      </c>
      <c r="I251" s="57">
        <v>800</v>
      </c>
      <c r="J251" s="54">
        <v>300</v>
      </c>
      <c r="K251" s="54">
        <v>0</v>
      </c>
      <c r="L251" s="164">
        <f t="shared" si="11"/>
        <v>0</v>
      </c>
    </row>
    <row r="252" spans="1:12" ht="68.25" customHeight="1" x14ac:dyDescent="0.25">
      <c r="A252" s="1"/>
      <c r="B252" s="207" t="s">
        <v>41</v>
      </c>
      <c r="C252" s="207"/>
      <c r="D252" s="207"/>
      <c r="E252" s="207"/>
      <c r="F252" s="208"/>
      <c r="G252" s="44" t="s">
        <v>214</v>
      </c>
      <c r="H252" s="51" t="s">
        <v>390</v>
      </c>
      <c r="I252" s="57" t="s">
        <v>0</v>
      </c>
      <c r="J252" s="53">
        <f>SUM(J253)</f>
        <v>109000</v>
      </c>
      <c r="K252" s="53">
        <f>SUM(K253)</f>
        <v>74000</v>
      </c>
      <c r="L252" s="164">
        <f t="shared" si="11"/>
        <v>67.88990825688073</v>
      </c>
    </row>
    <row r="253" spans="1:12" ht="17.25" thickBot="1" x14ac:dyDescent="0.3">
      <c r="A253" s="1"/>
      <c r="B253" s="211">
        <v>500</v>
      </c>
      <c r="C253" s="211"/>
      <c r="D253" s="211"/>
      <c r="E253" s="211"/>
      <c r="F253" s="212"/>
      <c r="G253" s="66" t="s">
        <v>1</v>
      </c>
      <c r="H253" s="67" t="s">
        <v>0</v>
      </c>
      <c r="I253" s="68">
        <v>800</v>
      </c>
      <c r="J253" s="112">
        <v>109000</v>
      </c>
      <c r="K253" s="112">
        <v>74000</v>
      </c>
      <c r="L253" s="164">
        <f t="shared" si="11"/>
        <v>67.88990825688073</v>
      </c>
    </row>
    <row r="254" spans="1:12" ht="63.75" thickBot="1" x14ac:dyDescent="0.3">
      <c r="A254" s="1"/>
      <c r="B254" s="205" t="s">
        <v>40</v>
      </c>
      <c r="C254" s="205"/>
      <c r="D254" s="205"/>
      <c r="E254" s="205"/>
      <c r="F254" s="206"/>
      <c r="G254" s="62" t="s">
        <v>318</v>
      </c>
      <c r="H254" s="63" t="s">
        <v>39</v>
      </c>
      <c r="I254" s="64" t="s">
        <v>0</v>
      </c>
      <c r="J254" s="114">
        <f>SUM(J255)</f>
        <v>4543660</v>
      </c>
      <c r="K254" s="114">
        <f>SUM(K255)</f>
        <v>40000</v>
      </c>
      <c r="L254" s="164">
        <f t="shared" si="11"/>
        <v>0.88034756121716862</v>
      </c>
    </row>
    <row r="255" spans="1:12" ht="97.5" customHeight="1" x14ac:dyDescent="0.25">
      <c r="A255" s="1"/>
      <c r="B255" s="203" t="s">
        <v>38</v>
      </c>
      <c r="C255" s="203"/>
      <c r="D255" s="203"/>
      <c r="E255" s="203"/>
      <c r="F255" s="204"/>
      <c r="G255" s="69" t="s">
        <v>319</v>
      </c>
      <c r="H255" s="60" t="s">
        <v>37</v>
      </c>
      <c r="I255" s="61" t="s">
        <v>0</v>
      </c>
      <c r="J255" s="71">
        <f>SUM(J256+J258+J260)</f>
        <v>4543660</v>
      </c>
      <c r="K255" s="71">
        <f>SUM(K256+K258+K260)</f>
        <v>40000</v>
      </c>
      <c r="L255" s="164">
        <f t="shared" si="11"/>
        <v>0.88034756121716862</v>
      </c>
    </row>
    <row r="256" spans="1:12" ht="51" customHeight="1" x14ac:dyDescent="0.25">
      <c r="A256" s="1"/>
      <c r="B256" s="209" t="s">
        <v>36</v>
      </c>
      <c r="C256" s="209"/>
      <c r="D256" s="209"/>
      <c r="E256" s="209"/>
      <c r="F256" s="210"/>
      <c r="G256" s="44" t="s">
        <v>320</v>
      </c>
      <c r="H256" s="50" t="s">
        <v>321</v>
      </c>
      <c r="I256" s="57" t="s">
        <v>0</v>
      </c>
      <c r="J256" s="53">
        <f>SUM(J257)</f>
        <v>200000</v>
      </c>
      <c r="K256" s="53">
        <f>SUM(K257)</f>
        <v>40000</v>
      </c>
      <c r="L256" s="164">
        <f t="shared" si="11"/>
        <v>20</v>
      </c>
    </row>
    <row r="257" spans="1:12" ht="47.25" customHeight="1" x14ac:dyDescent="0.25">
      <c r="A257" s="1"/>
      <c r="B257" s="211">
        <v>500</v>
      </c>
      <c r="C257" s="211"/>
      <c r="D257" s="211"/>
      <c r="E257" s="211"/>
      <c r="F257" s="212"/>
      <c r="G257" s="44" t="s">
        <v>2</v>
      </c>
      <c r="H257" s="50" t="s">
        <v>0</v>
      </c>
      <c r="I257" s="57">
        <v>200</v>
      </c>
      <c r="J257" s="54">
        <v>200000</v>
      </c>
      <c r="K257" s="54">
        <v>40000</v>
      </c>
      <c r="L257" s="164">
        <f t="shared" si="11"/>
        <v>20</v>
      </c>
    </row>
    <row r="258" spans="1:12" ht="110.25" x14ac:dyDescent="0.25">
      <c r="A258" s="1"/>
      <c r="B258" s="207" t="s">
        <v>35</v>
      </c>
      <c r="C258" s="207"/>
      <c r="D258" s="207"/>
      <c r="E258" s="207"/>
      <c r="F258" s="208"/>
      <c r="G258" s="44" t="s">
        <v>34</v>
      </c>
      <c r="H258" s="50" t="s">
        <v>33</v>
      </c>
      <c r="I258" s="57" t="s">
        <v>0</v>
      </c>
      <c r="J258" s="53">
        <f>SUM(J259)</f>
        <v>3800000</v>
      </c>
      <c r="K258" s="53">
        <f>SUM(K259)</f>
        <v>0</v>
      </c>
      <c r="L258" s="164">
        <f t="shared" si="11"/>
        <v>0</v>
      </c>
    </row>
    <row r="259" spans="1:12" ht="31.5" x14ac:dyDescent="0.25">
      <c r="A259" s="1"/>
      <c r="B259" s="211">
        <v>500</v>
      </c>
      <c r="C259" s="211"/>
      <c r="D259" s="211"/>
      <c r="E259" s="211"/>
      <c r="F259" s="212"/>
      <c r="G259" s="44" t="s">
        <v>5</v>
      </c>
      <c r="H259" s="50" t="s">
        <v>0</v>
      </c>
      <c r="I259" s="57">
        <v>300</v>
      </c>
      <c r="J259" s="112">
        <v>3800000</v>
      </c>
      <c r="K259" s="112">
        <v>0</v>
      </c>
      <c r="L259" s="164">
        <f t="shared" si="11"/>
        <v>0</v>
      </c>
    </row>
    <row r="260" spans="1:12" ht="53.25" customHeight="1" x14ac:dyDescent="0.25">
      <c r="A260" s="1"/>
      <c r="B260" s="106"/>
      <c r="C260" s="106"/>
      <c r="D260" s="106"/>
      <c r="E260" s="106"/>
      <c r="F260" s="107"/>
      <c r="G260" s="44" t="s">
        <v>394</v>
      </c>
      <c r="H260" s="141" t="s">
        <v>393</v>
      </c>
      <c r="I260" s="57"/>
      <c r="J260" s="53">
        <f>SUM(J261)</f>
        <v>543660</v>
      </c>
      <c r="K260" s="53">
        <f>SUM(K261)</f>
        <v>0</v>
      </c>
      <c r="L260" s="164">
        <f t="shared" si="11"/>
        <v>0</v>
      </c>
    </row>
    <row r="261" spans="1:12" ht="48" thickBot="1" x14ac:dyDescent="0.3">
      <c r="A261" s="1"/>
      <c r="B261" s="106"/>
      <c r="C261" s="106"/>
      <c r="D261" s="106"/>
      <c r="E261" s="106"/>
      <c r="F261" s="107"/>
      <c r="G261" s="44" t="s">
        <v>2</v>
      </c>
      <c r="H261" s="50" t="s">
        <v>0</v>
      </c>
      <c r="I261" s="57">
        <v>200</v>
      </c>
      <c r="J261" s="113">
        <v>543660</v>
      </c>
      <c r="K261" s="113">
        <v>0</v>
      </c>
      <c r="L261" s="164">
        <f t="shared" si="11"/>
        <v>0</v>
      </c>
    </row>
    <row r="262" spans="1:12" ht="51" customHeight="1" thickBot="1" x14ac:dyDescent="0.3">
      <c r="A262" s="1"/>
      <c r="B262" s="205" t="s">
        <v>32</v>
      </c>
      <c r="C262" s="205"/>
      <c r="D262" s="205"/>
      <c r="E262" s="205"/>
      <c r="F262" s="206"/>
      <c r="G262" s="62" t="s">
        <v>322</v>
      </c>
      <c r="H262" s="63" t="s">
        <v>31</v>
      </c>
      <c r="I262" s="64" t="s">
        <v>0</v>
      </c>
      <c r="J262" s="65">
        <f>SUM(J263)</f>
        <v>1719635.5899999999</v>
      </c>
      <c r="K262" s="65">
        <f>SUM(K263)</f>
        <v>1219859</v>
      </c>
      <c r="L262" s="164">
        <f t="shared" si="11"/>
        <v>70.937064055530513</v>
      </c>
    </row>
    <row r="263" spans="1:12" ht="62.25" customHeight="1" x14ac:dyDescent="0.25">
      <c r="A263" s="1"/>
      <c r="B263" s="27"/>
      <c r="C263" s="27"/>
      <c r="D263" s="27"/>
      <c r="E263" s="27"/>
      <c r="F263" s="28"/>
      <c r="G263" s="127" t="s">
        <v>331</v>
      </c>
      <c r="H263" s="60" t="s">
        <v>29</v>
      </c>
      <c r="I263" s="129"/>
      <c r="J263" s="71">
        <f>SUM(J264+J266)</f>
        <v>1719635.5899999999</v>
      </c>
      <c r="K263" s="71">
        <f>SUM(K264+K266)</f>
        <v>1219859</v>
      </c>
      <c r="L263" s="164">
        <f t="shared" si="11"/>
        <v>70.937064055530513</v>
      </c>
    </row>
    <row r="264" spans="1:12" ht="47.25" x14ac:dyDescent="0.25">
      <c r="A264" s="1"/>
      <c r="B264" s="203" t="s">
        <v>30</v>
      </c>
      <c r="C264" s="203"/>
      <c r="D264" s="203"/>
      <c r="E264" s="203"/>
      <c r="F264" s="204"/>
      <c r="G264" s="76" t="s">
        <v>325</v>
      </c>
      <c r="H264" s="50" t="s">
        <v>326</v>
      </c>
      <c r="I264" s="61" t="s">
        <v>0</v>
      </c>
      <c r="J264" s="53">
        <f>SUM(J265)</f>
        <v>499000</v>
      </c>
      <c r="K264" s="53">
        <f>SUM(K265)</f>
        <v>0</v>
      </c>
      <c r="L264" s="164">
        <f t="shared" si="11"/>
        <v>0</v>
      </c>
    </row>
    <row r="265" spans="1:12" ht="47.25" x14ac:dyDescent="0.25">
      <c r="A265" s="1"/>
      <c r="B265" s="29"/>
      <c r="C265" s="29"/>
      <c r="D265" s="29"/>
      <c r="E265" s="29"/>
      <c r="F265" s="30"/>
      <c r="G265" s="47" t="s">
        <v>2</v>
      </c>
      <c r="H265" s="67" t="s">
        <v>0</v>
      </c>
      <c r="I265" s="68">
        <v>200</v>
      </c>
      <c r="J265" s="72">
        <v>499000</v>
      </c>
      <c r="K265" s="72">
        <v>0</v>
      </c>
      <c r="L265" s="164">
        <f t="shared" si="11"/>
        <v>0</v>
      </c>
    </row>
    <row r="266" spans="1:12" ht="63" x14ac:dyDescent="0.25">
      <c r="A266" s="1"/>
      <c r="B266" s="125"/>
      <c r="C266" s="125"/>
      <c r="D266" s="125"/>
      <c r="E266" s="125"/>
      <c r="F266" s="126"/>
      <c r="G266" s="44" t="s">
        <v>400</v>
      </c>
      <c r="H266" s="117">
        <v>1970150</v>
      </c>
      <c r="I266" s="57"/>
      <c r="J266" s="54">
        <f>SUM(J267:J268)</f>
        <v>1220635.5899999999</v>
      </c>
      <c r="K266" s="54">
        <f>SUM(K267:K268)</f>
        <v>1219859</v>
      </c>
      <c r="L266" s="164">
        <f t="shared" si="11"/>
        <v>99.93637822734631</v>
      </c>
    </row>
    <row r="267" spans="1:12" ht="47.25" x14ac:dyDescent="0.25">
      <c r="A267" s="1"/>
      <c r="B267" s="125"/>
      <c r="C267" s="125"/>
      <c r="D267" s="125"/>
      <c r="E267" s="125"/>
      <c r="F267" s="126"/>
      <c r="G267" s="47" t="s">
        <v>2</v>
      </c>
      <c r="H267" s="50"/>
      <c r="I267" s="57">
        <v>200</v>
      </c>
      <c r="J267" s="54">
        <v>329204</v>
      </c>
      <c r="K267" s="54">
        <v>328427</v>
      </c>
      <c r="L267" s="164">
        <f t="shared" si="11"/>
        <v>99.763976136377451</v>
      </c>
    </row>
    <row r="268" spans="1:12" ht="50.25" customHeight="1" x14ac:dyDescent="0.25">
      <c r="A268" s="1"/>
      <c r="B268" s="125"/>
      <c r="C268" s="125"/>
      <c r="D268" s="125"/>
      <c r="E268" s="125"/>
      <c r="F268" s="126"/>
      <c r="G268" s="44" t="s">
        <v>4</v>
      </c>
      <c r="H268" s="50"/>
      <c r="I268" s="57">
        <v>600</v>
      </c>
      <c r="J268" s="128">
        <v>891431.59</v>
      </c>
      <c r="K268" s="128">
        <v>891432</v>
      </c>
      <c r="L268" s="164">
        <f t="shared" si="11"/>
        <v>100.000045993434</v>
      </c>
    </row>
    <row r="269" spans="1:12" ht="95.25" thickBot="1" x14ac:dyDescent="0.3">
      <c r="A269" s="1"/>
      <c r="B269" s="205" t="s">
        <v>28</v>
      </c>
      <c r="C269" s="205"/>
      <c r="D269" s="205"/>
      <c r="E269" s="205"/>
      <c r="F269" s="206"/>
      <c r="G269" s="95" t="s">
        <v>329</v>
      </c>
      <c r="H269" s="151" t="s">
        <v>27</v>
      </c>
      <c r="I269" s="97" t="s">
        <v>0</v>
      </c>
      <c r="J269" s="98">
        <f>SUM(J270+J277+J283)</f>
        <v>44233386</v>
      </c>
      <c r="K269" s="98">
        <f>SUM(K270+K277+K283)</f>
        <v>23129103</v>
      </c>
      <c r="L269" s="164">
        <f t="shared" si="11"/>
        <v>52.288791547633274</v>
      </c>
    </row>
    <row r="270" spans="1:12" ht="63" x14ac:dyDescent="0.25">
      <c r="A270" s="1"/>
      <c r="B270" s="203" t="s">
        <v>26</v>
      </c>
      <c r="C270" s="203"/>
      <c r="D270" s="203"/>
      <c r="E270" s="203"/>
      <c r="F270" s="204"/>
      <c r="G270" s="138" t="s">
        <v>330</v>
      </c>
      <c r="H270" s="152" t="s">
        <v>25</v>
      </c>
      <c r="I270" s="146" t="s">
        <v>0</v>
      </c>
      <c r="J270" s="71">
        <f>SUM(J271+J273+J275)</f>
        <v>1250000</v>
      </c>
      <c r="K270" s="71">
        <f>SUM(K271+K273+K275)</f>
        <v>429990</v>
      </c>
      <c r="L270" s="164">
        <f t="shared" si="11"/>
        <v>34.3992</v>
      </c>
    </row>
    <row r="271" spans="1:12" ht="31.5" x14ac:dyDescent="0.25">
      <c r="A271" s="1"/>
      <c r="B271" s="110"/>
      <c r="C271" s="110"/>
      <c r="D271" s="110"/>
      <c r="E271" s="110"/>
      <c r="F271" s="111"/>
      <c r="G271" s="82" t="s">
        <v>333</v>
      </c>
      <c r="H271" s="153" t="s">
        <v>334</v>
      </c>
      <c r="I271" s="147"/>
      <c r="J271" s="53">
        <f>SUM(J272)</f>
        <v>550000</v>
      </c>
      <c r="K271" s="53">
        <f>SUM(K272)</f>
        <v>253382</v>
      </c>
      <c r="L271" s="164">
        <f t="shared" si="11"/>
        <v>46.069454545454548</v>
      </c>
    </row>
    <row r="272" spans="1:12" ht="47.25" x14ac:dyDescent="0.25">
      <c r="A272" s="1"/>
      <c r="B272" s="110"/>
      <c r="C272" s="110"/>
      <c r="D272" s="110"/>
      <c r="E272" s="110"/>
      <c r="F272" s="111"/>
      <c r="G272" s="83" t="s">
        <v>2</v>
      </c>
      <c r="H272" s="153" t="s">
        <v>0</v>
      </c>
      <c r="I272" s="147">
        <v>200</v>
      </c>
      <c r="J272" s="54">
        <v>550000</v>
      </c>
      <c r="K272" s="54">
        <v>253382</v>
      </c>
      <c r="L272" s="164">
        <f t="shared" si="11"/>
        <v>46.069454545454548</v>
      </c>
    </row>
    <row r="273" spans="1:12" ht="65.25" customHeight="1" x14ac:dyDescent="0.25">
      <c r="A273" s="1"/>
      <c r="B273" s="29"/>
      <c r="C273" s="29"/>
      <c r="D273" s="29"/>
      <c r="E273" s="29"/>
      <c r="F273" s="30"/>
      <c r="G273" s="80" t="s">
        <v>335</v>
      </c>
      <c r="H273" s="153" t="s">
        <v>336</v>
      </c>
      <c r="I273" s="148"/>
      <c r="J273" s="53">
        <f>SUM(J274)</f>
        <v>400000</v>
      </c>
      <c r="K273" s="53">
        <f>SUM(K274)</f>
        <v>23308</v>
      </c>
      <c r="L273" s="164">
        <f t="shared" si="11"/>
        <v>5.827</v>
      </c>
    </row>
    <row r="274" spans="1:12" ht="47.25" x14ac:dyDescent="0.25">
      <c r="A274" s="1"/>
      <c r="B274" s="29"/>
      <c r="C274" s="29"/>
      <c r="D274" s="29"/>
      <c r="E274" s="29"/>
      <c r="F274" s="30"/>
      <c r="G274" s="81" t="s">
        <v>2</v>
      </c>
      <c r="H274" s="153"/>
      <c r="I274" s="147">
        <v>200</v>
      </c>
      <c r="J274" s="53">
        <v>400000</v>
      </c>
      <c r="K274" s="53">
        <v>23308</v>
      </c>
      <c r="L274" s="164">
        <f t="shared" si="11"/>
        <v>5.827</v>
      </c>
    </row>
    <row r="275" spans="1:12" ht="94.5" x14ac:dyDescent="0.25">
      <c r="A275" s="1"/>
      <c r="B275" s="29"/>
      <c r="C275" s="29"/>
      <c r="D275" s="29"/>
      <c r="E275" s="29"/>
      <c r="F275" s="30"/>
      <c r="G275" s="84" t="s">
        <v>217</v>
      </c>
      <c r="H275" s="153" t="s">
        <v>23</v>
      </c>
      <c r="I275" s="147"/>
      <c r="J275" s="53">
        <f>SUM(J276)</f>
        <v>300000</v>
      </c>
      <c r="K275" s="53">
        <f>SUM(K276)</f>
        <v>153300</v>
      </c>
      <c r="L275" s="164">
        <f t="shared" si="11"/>
        <v>51.1</v>
      </c>
    </row>
    <row r="276" spans="1:12" ht="47.25" x14ac:dyDescent="0.25">
      <c r="A276" s="1"/>
      <c r="B276" s="29"/>
      <c r="C276" s="29"/>
      <c r="D276" s="29"/>
      <c r="E276" s="29"/>
      <c r="F276" s="30"/>
      <c r="G276" s="84" t="s">
        <v>2</v>
      </c>
      <c r="H276" s="153" t="s">
        <v>0</v>
      </c>
      <c r="I276" s="147">
        <v>200</v>
      </c>
      <c r="J276" s="54">
        <v>300000</v>
      </c>
      <c r="K276" s="54">
        <v>153300</v>
      </c>
      <c r="L276" s="164">
        <f t="shared" si="11"/>
        <v>51.1</v>
      </c>
    </row>
    <row r="277" spans="1:12" ht="45.75" customHeight="1" x14ac:dyDescent="0.25">
      <c r="A277" s="1"/>
      <c r="B277" s="29"/>
      <c r="C277" s="29"/>
      <c r="D277" s="29"/>
      <c r="E277" s="29"/>
      <c r="F277" s="30"/>
      <c r="G277" s="85" t="s">
        <v>338</v>
      </c>
      <c r="H277" s="152" t="s">
        <v>20</v>
      </c>
      <c r="I277" s="147"/>
      <c r="J277" s="53">
        <f>SUM(J278+J281)</f>
        <v>1660386</v>
      </c>
      <c r="K277" s="53">
        <f>SUM(K278+K281)</f>
        <v>677113</v>
      </c>
      <c r="L277" s="164">
        <f t="shared" si="11"/>
        <v>40.780457074439319</v>
      </c>
    </row>
    <row r="278" spans="1:12" ht="78.75" customHeight="1" x14ac:dyDescent="0.25">
      <c r="A278" s="1"/>
      <c r="B278" s="209" t="s">
        <v>24</v>
      </c>
      <c r="C278" s="209"/>
      <c r="D278" s="209"/>
      <c r="E278" s="209"/>
      <c r="F278" s="210"/>
      <c r="G278" s="82" t="s">
        <v>332</v>
      </c>
      <c r="H278" s="153" t="s">
        <v>337</v>
      </c>
      <c r="I278" s="147" t="s">
        <v>0</v>
      </c>
      <c r="J278" s="54">
        <f>SUM(J279:J280)</f>
        <v>1510386</v>
      </c>
      <c r="K278" s="54">
        <f>SUM(K279:K280)</f>
        <v>669613</v>
      </c>
      <c r="L278" s="164">
        <f t="shared" si="11"/>
        <v>44.333898751709825</v>
      </c>
    </row>
    <row r="279" spans="1:12" ht="47.25" x14ac:dyDescent="0.25">
      <c r="A279" s="1"/>
      <c r="B279" s="211">
        <v>500</v>
      </c>
      <c r="C279" s="211"/>
      <c r="D279" s="211"/>
      <c r="E279" s="211"/>
      <c r="F279" s="212"/>
      <c r="G279" s="83" t="s">
        <v>2</v>
      </c>
      <c r="H279" s="153" t="s">
        <v>0</v>
      </c>
      <c r="I279" s="147">
        <v>200</v>
      </c>
      <c r="J279" s="54">
        <v>357886</v>
      </c>
      <c r="K279" s="54">
        <v>234323</v>
      </c>
      <c r="L279" s="164">
        <f t="shared" si="11"/>
        <v>65.474201281972469</v>
      </c>
    </row>
    <row r="280" spans="1:12" ht="16.5" x14ac:dyDescent="0.25">
      <c r="A280" s="1"/>
      <c r="B280" s="87"/>
      <c r="C280" s="87"/>
      <c r="D280" s="87"/>
      <c r="E280" s="87"/>
      <c r="F280" s="88"/>
      <c r="G280" s="86" t="s">
        <v>1</v>
      </c>
      <c r="H280" s="153" t="s">
        <v>0</v>
      </c>
      <c r="I280" s="147">
        <v>800</v>
      </c>
      <c r="J280" s="54">
        <v>1152500</v>
      </c>
      <c r="K280" s="54">
        <v>435290</v>
      </c>
      <c r="L280" s="164">
        <f t="shared" si="11"/>
        <v>37.769197396963122</v>
      </c>
    </row>
    <row r="281" spans="1:12" ht="71.25" customHeight="1" x14ac:dyDescent="0.25">
      <c r="A281" s="1"/>
      <c r="B281" s="207" t="s">
        <v>22</v>
      </c>
      <c r="C281" s="207"/>
      <c r="D281" s="207"/>
      <c r="E281" s="207"/>
      <c r="F281" s="208"/>
      <c r="G281" s="84" t="s">
        <v>15</v>
      </c>
      <c r="H281" s="153" t="s">
        <v>339</v>
      </c>
      <c r="I281" s="147" t="s">
        <v>0</v>
      </c>
      <c r="J281" s="53">
        <f>SUM(J282)</f>
        <v>150000</v>
      </c>
      <c r="K281" s="53">
        <f>SUM(K282)</f>
        <v>7500</v>
      </c>
      <c r="L281" s="164">
        <f t="shared" si="11"/>
        <v>5</v>
      </c>
    </row>
    <row r="282" spans="1:12" ht="47.25" x14ac:dyDescent="0.25">
      <c r="A282" s="1"/>
      <c r="B282" s="211">
        <v>800</v>
      </c>
      <c r="C282" s="211"/>
      <c r="D282" s="211"/>
      <c r="E282" s="211"/>
      <c r="F282" s="212"/>
      <c r="G282" s="84" t="s">
        <v>2</v>
      </c>
      <c r="H282" s="153" t="s">
        <v>0</v>
      </c>
      <c r="I282" s="147">
        <v>200</v>
      </c>
      <c r="J282" s="54">
        <v>150000</v>
      </c>
      <c r="K282" s="54">
        <v>7500</v>
      </c>
      <c r="L282" s="164">
        <f t="shared" si="11"/>
        <v>5</v>
      </c>
    </row>
    <row r="283" spans="1:12" ht="57.75" customHeight="1" x14ac:dyDescent="0.25">
      <c r="A283" s="1"/>
      <c r="B283" s="25"/>
      <c r="C283" s="25"/>
      <c r="D283" s="25"/>
      <c r="E283" s="25"/>
      <c r="F283" s="26"/>
      <c r="G283" s="143" t="s">
        <v>402</v>
      </c>
      <c r="H283" s="152" t="s">
        <v>18</v>
      </c>
      <c r="I283" s="148"/>
      <c r="J283" s="54">
        <f>SUM(J284+J286+J288)</f>
        <v>41323000</v>
      </c>
      <c r="K283" s="54">
        <f>SUM(K284+K286+K288)</f>
        <v>22022000</v>
      </c>
      <c r="L283" s="164">
        <f t="shared" si="11"/>
        <v>53.292355346901239</v>
      </c>
    </row>
    <row r="284" spans="1:12" ht="63" x14ac:dyDescent="0.25">
      <c r="A284" s="1"/>
      <c r="B284" s="213" t="s">
        <v>21</v>
      </c>
      <c r="C284" s="213"/>
      <c r="D284" s="213"/>
      <c r="E284" s="213"/>
      <c r="F284" s="214"/>
      <c r="G284" s="83" t="s">
        <v>398</v>
      </c>
      <c r="H284" s="153" t="s">
        <v>340</v>
      </c>
      <c r="I284" s="147" t="s">
        <v>0</v>
      </c>
      <c r="J284" s="53">
        <f>SUM(J285)</f>
        <v>400000</v>
      </c>
      <c r="K284" s="53">
        <f>SUM(K285)</f>
        <v>200000</v>
      </c>
      <c r="L284" s="164">
        <f t="shared" si="11"/>
        <v>50</v>
      </c>
    </row>
    <row r="285" spans="1:12" ht="16.5" x14ac:dyDescent="0.25">
      <c r="A285" s="1"/>
      <c r="B285" s="209" t="s">
        <v>19</v>
      </c>
      <c r="C285" s="209"/>
      <c r="D285" s="209"/>
      <c r="E285" s="209"/>
      <c r="F285" s="210"/>
      <c r="G285" s="84" t="s">
        <v>6</v>
      </c>
      <c r="H285" s="153" t="s">
        <v>0</v>
      </c>
      <c r="I285" s="147">
        <v>500</v>
      </c>
      <c r="J285" s="54">
        <v>400000</v>
      </c>
      <c r="K285" s="54">
        <v>200000</v>
      </c>
      <c r="L285" s="164">
        <f t="shared" si="11"/>
        <v>50</v>
      </c>
    </row>
    <row r="286" spans="1:12" ht="63" x14ac:dyDescent="0.25">
      <c r="A286" s="1"/>
      <c r="B286" s="207" t="s">
        <v>17</v>
      </c>
      <c r="C286" s="207"/>
      <c r="D286" s="207"/>
      <c r="E286" s="207"/>
      <c r="F286" s="208"/>
      <c r="G286" s="84" t="s">
        <v>341</v>
      </c>
      <c r="H286" s="153" t="s">
        <v>16</v>
      </c>
      <c r="I286" s="147" t="s">
        <v>0</v>
      </c>
      <c r="J286" s="53">
        <f>SUM(J287)</f>
        <v>35627000</v>
      </c>
      <c r="K286" s="53">
        <f>SUM(K287)</f>
        <v>16526000</v>
      </c>
      <c r="L286" s="164">
        <f t="shared" si="11"/>
        <v>46.386167794088756</v>
      </c>
    </row>
    <row r="287" spans="1:12" ht="17.25" thickBot="1" x14ac:dyDescent="0.3">
      <c r="A287" s="1"/>
      <c r="B287" s="211">
        <v>500</v>
      </c>
      <c r="C287" s="211"/>
      <c r="D287" s="211"/>
      <c r="E287" s="211"/>
      <c r="F287" s="212"/>
      <c r="G287" s="194" t="s">
        <v>6</v>
      </c>
      <c r="H287" s="154" t="s">
        <v>0</v>
      </c>
      <c r="I287" s="149">
        <v>500</v>
      </c>
      <c r="J287" s="72">
        <v>35627000</v>
      </c>
      <c r="K287" s="181">
        <v>16526000</v>
      </c>
      <c r="L287" s="164">
        <f t="shared" si="11"/>
        <v>46.386167794088756</v>
      </c>
    </row>
    <row r="288" spans="1:12" ht="63" x14ac:dyDescent="0.25">
      <c r="A288" s="1"/>
      <c r="B288" s="165"/>
      <c r="C288" s="165"/>
      <c r="D288" s="165"/>
      <c r="E288" s="165"/>
      <c r="F288" s="166"/>
      <c r="G288" s="83" t="s">
        <v>434</v>
      </c>
      <c r="H288" s="191" t="s">
        <v>435</v>
      </c>
      <c r="I288" s="192"/>
      <c r="J288" s="53">
        <f>SUM(J289)</f>
        <v>5296000</v>
      </c>
      <c r="K288" s="53">
        <f>SUM(K289)</f>
        <v>5296000</v>
      </c>
      <c r="L288" s="164">
        <f t="shared" si="11"/>
        <v>100</v>
      </c>
    </row>
    <row r="289" spans="1:12" ht="17.25" thickBot="1" x14ac:dyDescent="0.3">
      <c r="A289" s="1"/>
      <c r="B289" s="165"/>
      <c r="C289" s="165"/>
      <c r="D289" s="165"/>
      <c r="E289" s="165"/>
      <c r="F289" s="166"/>
      <c r="G289" s="44" t="s">
        <v>6</v>
      </c>
      <c r="H289" s="193" t="s">
        <v>0</v>
      </c>
      <c r="I289" s="57">
        <v>500</v>
      </c>
      <c r="J289" s="94">
        <v>5296000</v>
      </c>
      <c r="K289" s="195">
        <v>5296000</v>
      </c>
      <c r="L289" s="164">
        <f t="shared" si="11"/>
        <v>100</v>
      </c>
    </row>
    <row r="290" spans="1:12" ht="17.25" thickBot="1" x14ac:dyDescent="0.3">
      <c r="A290" s="1"/>
      <c r="B290" s="205" t="s">
        <v>14</v>
      </c>
      <c r="C290" s="205"/>
      <c r="D290" s="205"/>
      <c r="E290" s="205"/>
      <c r="F290" s="206"/>
      <c r="G290" s="144" t="s">
        <v>13</v>
      </c>
      <c r="H290" s="155" t="s">
        <v>12</v>
      </c>
      <c r="I290" s="150" t="s">
        <v>0</v>
      </c>
      <c r="J290" s="65">
        <f>SUM(J291)</f>
        <v>44727295</v>
      </c>
      <c r="K290" s="65">
        <f>SUM(K291)</f>
        <v>21336918</v>
      </c>
      <c r="L290" s="164">
        <f t="shared" si="11"/>
        <v>47.704467708141081</v>
      </c>
    </row>
    <row r="291" spans="1:12" ht="16.5" x14ac:dyDescent="0.25">
      <c r="A291" s="1"/>
      <c r="B291" s="203" t="s">
        <v>14</v>
      </c>
      <c r="C291" s="203"/>
      <c r="D291" s="203"/>
      <c r="E291" s="203"/>
      <c r="F291" s="204"/>
      <c r="G291" s="145" t="s">
        <v>13</v>
      </c>
      <c r="H291" s="156" t="s">
        <v>12</v>
      </c>
      <c r="I291" s="146" t="s">
        <v>0</v>
      </c>
      <c r="J291" s="71">
        <f>SUM(J292+J296+J298+J302+J306+J309+J313+J318+J321+J311+J316)</f>
        <v>44727295</v>
      </c>
      <c r="K291" s="71">
        <f>SUM(K292+K296+K298+K302+K306+K309+K313+K318+K321+K311+K316)</f>
        <v>21336918</v>
      </c>
      <c r="L291" s="164">
        <f t="shared" ref="L291:L346" si="15">K291/J291%</f>
        <v>47.704467708141081</v>
      </c>
    </row>
    <row r="292" spans="1:12" ht="31.5" x14ac:dyDescent="0.25">
      <c r="A292" s="1"/>
      <c r="B292" s="110"/>
      <c r="C292" s="110"/>
      <c r="D292" s="110"/>
      <c r="E292" s="110"/>
      <c r="F292" s="111"/>
      <c r="G292" s="82" t="s">
        <v>347</v>
      </c>
      <c r="H292" s="153" t="s">
        <v>348</v>
      </c>
      <c r="I292" s="148"/>
      <c r="J292" s="54">
        <f>SUM(J293:J295)</f>
        <v>700000</v>
      </c>
      <c r="K292" s="54">
        <f>SUM(K293:K295)</f>
        <v>269893</v>
      </c>
      <c r="L292" s="164">
        <f t="shared" si="15"/>
        <v>38.556142857142859</v>
      </c>
    </row>
    <row r="293" spans="1:12" ht="47.25" x14ac:dyDescent="0.25">
      <c r="A293" s="1"/>
      <c r="B293" s="123"/>
      <c r="C293" s="123"/>
      <c r="D293" s="123"/>
      <c r="E293" s="123"/>
      <c r="F293" s="124"/>
      <c r="G293" s="84" t="s">
        <v>2</v>
      </c>
      <c r="H293" s="153"/>
      <c r="I293" s="148">
        <v>200</v>
      </c>
      <c r="J293" s="54">
        <v>39700</v>
      </c>
      <c r="K293" s="54">
        <v>36700</v>
      </c>
      <c r="L293" s="164">
        <f t="shared" si="15"/>
        <v>92.443324937027711</v>
      </c>
    </row>
    <row r="294" spans="1:12" ht="51.75" customHeight="1" x14ac:dyDescent="0.25">
      <c r="A294" s="1"/>
      <c r="B294" s="132"/>
      <c r="C294" s="132"/>
      <c r="D294" s="132"/>
      <c r="E294" s="132"/>
      <c r="F294" s="133"/>
      <c r="G294" s="44" t="s">
        <v>4</v>
      </c>
      <c r="H294" s="50"/>
      <c r="I294" s="57">
        <v>600</v>
      </c>
      <c r="J294" s="128">
        <v>150874</v>
      </c>
      <c r="K294" s="128">
        <v>150874</v>
      </c>
      <c r="L294" s="164">
        <f t="shared" si="15"/>
        <v>100</v>
      </c>
    </row>
    <row r="295" spans="1:12" ht="16.5" x14ac:dyDescent="0.25">
      <c r="A295" s="1"/>
      <c r="B295" s="110"/>
      <c r="C295" s="110"/>
      <c r="D295" s="110"/>
      <c r="E295" s="110"/>
      <c r="F295" s="111"/>
      <c r="G295" s="86" t="s">
        <v>1</v>
      </c>
      <c r="H295" s="153" t="s">
        <v>0</v>
      </c>
      <c r="I295" s="147">
        <v>800</v>
      </c>
      <c r="J295" s="54">
        <v>509426</v>
      </c>
      <c r="K295" s="54">
        <v>82319</v>
      </c>
      <c r="L295" s="164">
        <f t="shared" si="15"/>
        <v>16.159167376616033</v>
      </c>
    </row>
    <row r="296" spans="1:12" ht="16.5" x14ac:dyDescent="0.25">
      <c r="A296" s="1"/>
      <c r="B296" s="29"/>
      <c r="C296" s="29"/>
      <c r="D296" s="29"/>
      <c r="E296" s="29"/>
      <c r="F296" s="30"/>
      <c r="G296" s="82" t="s">
        <v>342</v>
      </c>
      <c r="H296" s="153" t="s">
        <v>343</v>
      </c>
      <c r="I296" s="148"/>
      <c r="J296" s="53">
        <f>SUM(J297)</f>
        <v>1260000</v>
      </c>
      <c r="K296" s="53">
        <f>SUM(K297)</f>
        <v>689141</v>
      </c>
      <c r="L296" s="164">
        <f t="shared" si="15"/>
        <v>54.693730158730162</v>
      </c>
    </row>
    <row r="297" spans="1:12" ht="110.25" x14ac:dyDescent="0.25">
      <c r="A297" s="1"/>
      <c r="B297" s="29"/>
      <c r="C297" s="29"/>
      <c r="D297" s="29"/>
      <c r="E297" s="29"/>
      <c r="F297" s="30"/>
      <c r="G297" s="81" t="s">
        <v>3</v>
      </c>
      <c r="H297" s="153" t="s">
        <v>0</v>
      </c>
      <c r="I297" s="147">
        <v>100</v>
      </c>
      <c r="J297" s="54">
        <v>1260000</v>
      </c>
      <c r="K297" s="54">
        <v>689141</v>
      </c>
      <c r="L297" s="164">
        <f t="shared" si="15"/>
        <v>54.693730158730162</v>
      </c>
    </row>
    <row r="298" spans="1:12" ht="16.5" x14ac:dyDescent="0.25">
      <c r="A298" s="1"/>
      <c r="B298" s="29"/>
      <c r="C298" s="29"/>
      <c r="D298" s="29"/>
      <c r="E298" s="29"/>
      <c r="F298" s="30"/>
      <c r="G298" s="82" t="s">
        <v>9</v>
      </c>
      <c r="H298" s="153" t="s">
        <v>344</v>
      </c>
      <c r="I298" s="148"/>
      <c r="J298" s="54">
        <f>SUM(J299:J301)</f>
        <v>38465014</v>
      </c>
      <c r="K298" s="54">
        <f>SUM(K299:K301)</f>
        <v>18055195</v>
      </c>
      <c r="L298" s="164">
        <f t="shared" si="15"/>
        <v>46.939265380223176</v>
      </c>
    </row>
    <row r="299" spans="1:12" ht="110.25" x14ac:dyDescent="0.25">
      <c r="A299" s="1"/>
      <c r="B299" s="29"/>
      <c r="C299" s="29"/>
      <c r="D299" s="29"/>
      <c r="E299" s="29"/>
      <c r="F299" s="30"/>
      <c r="G299" s="83" t="s">
        <v>3</v>
      </c>
      <c r="H299" s="153" t="s">
        <v>0</v>
      </c>
      <c r="I299" s="147">
        <v>100</v>
      </c>
      <c r="J299" s="54">
        <v>32528578</v>
      </c>
      <c r="K299" s="54">
        <v>16026683</v>
      </c>
      <c r="L299" s="164">
        <f t="shared" si="15"/>
        <v>49.269546919634784</v>
      </c>
    </row>
    <row r="300" spans="1:12" ht="47.25" x14ac:dyDescent="0.25">
      <c r="A300" s="1"/>
      <c r="B300" s="29"/>
      <c r="C300" s="29"/>
      <c r="D300" s="29"/>
      <c r="E300" s="29"/>
      <c r="F300" s="30"/>
      <c r="G300" s="44" t="s">
        <v>2</v>
      </c>
      <c r="H300" s="50" t="s">
        <v>0</v>
      </c>
      <c r="I300" s="57">
        <v>200</v>
      </c>
      <c r="J300" s="54">
        <v>5604036</v>
      </c>
      <c r="K300" s="54">
        <v>1940753</v>
      </c>
      <c r="L300" s="164">
        <f t="shared" si="15"/>
        <v>34.631344266881939</v>
      </c>
    </row>
    <row r="301" spans="1:12" ht="16.5" x14ac:dyDescent="0.25">
      <c r="A301" s="1"/>
      <c r="B301" s="29"/>
      <c r="C301" s="29"/>
      <c r="D301" s="29"/>
      <c r="E301" s="29"/>
      <c r="F301" s="30"/>
      <c r="G301" s="66" t="s">
        <v>1</v>
      </c>
      <c r="H301" s="50" t="s">
        <v>0</v>
      </c>
      <c r="I301" s="57">
        <v>800</v>
      </c>
      <c r="J301" s="54">
        <v>332400</v>
      </c>
      <c r="K301" s="54">
        <v>87759</v>
      </c>
      <c r="L301" s="164">
        <f t="shared" si="15"/>
        <v>26.401624548736461</v>
      </c>
    </row>
    <row r="302" spans="1:12" ht="47.25" x14ac:dyDescent="0.25">
      <c r="A302" s="1"/>
      <c r="B302" s="29"/>
      <c r="C302" s="29"/>
      <c r="D302" s="29"/>
      <c r="E302" s="29"/>
      <c r="F302" s="30"/>
      <c r="G302" s="157" t="s">
        <v>346</v>
      </c>
      <c r="H302" s="50" t="s">
        <v>345</v>
      </c>
      <c r="I302" s="56"/>
      <c r="J302" s="54">
        <f>SUM(J303:J305)</f>
        <v>485000</v>
      </c>
      <c r="K302" s="54">
        <f>SUM(K303:K305)</f>
        <v>186180</v>
      </c>
      <c r="L302" s="164">
        <f t="shared" si="15"/>
        <v>38.38762886597938</v>
      </c>
    </row>
    <row r="303" spans="1:12" ht="110.25" x14ac:dyDescent="0.25">
      <c r="A303" s="1"/>
      <c r="B303" s="29"/>
      <c r="C303" s="29"/>
      <c r="D303" s="29"/>
      <c r="E303" s="29"/>
      <c r="F303" s="30"/>
      <c r="G303" s="48" t="s">
        <v>3</v>
      </c>
      <c r="H303" s="50" t="s">
        <v>0</v>
      </c>
      <c r="I303" s="57">
        <v>100</v>
      </c>
      <c r="J303" s="54">
        <v>470000</v>
      </c>
      <c r="K303" s="54">
        <v>185270</v>
      </c>
      <c r="L303" s="164">
        <f t="shared" si="15"/>
        <v>39.41914893617021</v>
      </c>
    </row>
    <row r="304" spans="1:12" ht="47.25" x14ac:dyDescent="0.25">
      <c r="A304" s="1"/>
      <c r="B304" s="132"/>
      <c r="C304" s="132"/>
      <c r="D304" s="132"/>
      <c r="E304" s="132"/>
      <c r="F304" s="133"/>
      <c r="G304" s="44" t="s">
        <v>2</v>
      </c>
      <c r="H304" s="50" t="s">
        <v>0</v>
      </c>
      <c r="I304" s="57">
        <v>200</v>
      </c>
      <c r="J304" s="54">
        <v>14000</v>
      </c>
      <c r="K304" s="54">
        <v>617</v>
      </c>
      <c r="L304" s="164">
        <f t="shared" ref="L304:L305" si="16">K304/J304%</f>
        <v>4.4071428571428575</v>
      </c>
    </row>
    <row r="305" spans="1:12" ht="16.5" x14ac:dyDescent="0.25">
      <c r="A305" s="1"/>
      <c r="B305" s="132"/>
      <c r="C305" s="132"/>
      <c r="D305" s="132"/>
      <c r="E305" s="132"/>
      <c r="F305" s="133"/>
      <c r="G305" s="66" t="s">
        <v>1</v>
      </c>
      <c r="H305" s="50" t="s">
        <v>0</v>
      </c>
      <c r="I305" s="57">
        <v>800</v>
      </c>
      <c r="J305" s="54">
        <v>1000</v>
      </c>
      <c r="K305" s="54">
        <v>293</v>
      </c>
      <c r="L305" s="164">
        <f t="shared" si="16"/>
        <v>29.3</v>
      </c>
    </row>
    <row r="306" spans="1:12" ht="31.5" x14ac:dyDescent="0.25">
      <c r="A306" s="1"/>
      <c r="B306" s="29"/>
      <c r="C306" s="29"/>
      <c r="D306" s="29"/>
      <c r="E306" s="29"/>
      <c r="F306" s="30"/>
      <c r="G306" s="76" t="s">
        <v>349</v>
      </c>
      <c r="H306" s="50" t="s">
        <v>350</v>
      </c>
      <c r="I306" s="57"/>
      <c r="J306" s="54">
        <f>SUM(J307:J308)</f>
        <v>480000</v>
      </c>
      <c r="K306" s="54">
        <f>SUM(K307:K308)</f>
        <v>125065</v>
      </c>
      <c r="L306" s="164">
        <f t="shared" si="15"/>
        <v>26.055208333333333</v>
      </c>
    </row>
    <row r="307" spans="1:12" ht="47.25" x14ac:dyDescent="0.25">
      <c r="A307" s="1"/>
      <c r="B307" s="29"/>
      <c r="C307" s="29"/>
      <c r="D307" s="29"/>
      <c r="E307" s="29"/>
      <c r="F307" s="30"/>
      <c r="G307" s="47" t="s">
        <v>2</v>
      </c>
      <c r="H307" s="50" t="s">
        <v>0</v>
      </c>
      <c r="I307" s="57">
        <v>200</v>
      </c>
      <c r="J307" s="54">
        <v>479900</v>
      </c>
      <c r="K307" s="54">
        <v>124965</v>
      </c>
      <c r="L307" s="164">
        <f t="shared" si="15"/>
        <v>26.03979995832465</v>
      </c>
    </row>
    <row r="308" spans="1:12" ht="16.5" x14ac:dyDescent="0.25">
      <c r="A308" s="1"/>
      <c r="B308" s="171"/>
      <c r="C308" s="171"/>
      <c r="D308" s="171"/>
      <c r="E308" s="171"/>
      <c r="F308" s="172"/>
      <c r="G308" s="66" t="s">
        <v>1</v>
      </c>
      <c r="H308" s="50" t="s">
        <v>0</v>
      </c>
      <c r="I308" s="57">
        <v>800</v>
      </c>
      <c r="J308" s="54">
        <v>100</v>
      </c>
      <c r="K308" s="54">
        <v>100</v>
      </c>
      <c r="L308" s="164">
        <f t="shared" si="15"/>
        <v>100</v>
      </c>
    </row>
    <row r="309" spans="1:12" ht="78.75" x14ac:dyDescent="0.25">
      <c r="A309" s="1"/>
      <c r="B309" s="29"/>
      <c r="C309" s="29"/>
      <c r="D309" s="29"/>
      <c r="E309" s="29"/>
      <c r="F309" s="30"/>
      <c r="G309" s="76" t="s">
        <v>392</v>
      </c>
      <c r="H309" s="50" t="s">
        <v>391</v>
      </c>
      <c r="I309" s="56"/>
      <c r="J309" s="53">
        <f>SUM(J310)</f>
        <v>500000</v>
      </c>
      <c r="K309" s="53">
        <f>SUM(K310)</f>
        <v>500000</v>
      </c>
      <c r="L309" s="164">
        <f t="shared" si="15"/>
        <v>100</v>
      </c>
    </row>
    <row r="310" spans="1:12" ht="63" x14ac:dyDescent="0.25">
      <c r="A310" s="1"/>
      <c r="B310" s="29"/>
      <c r="C310" s="29"/>
      <c r="D310" s="29"/>
      <c r="E310" s="29"/>
      <c r="F310" s="30"/>
      <c r="G310" s="44" t="s">
        <v>368</v>
      </c>
      <c r="H310" s="50" t="s">
        <v>0</v>
      </c>
      <c r="I310" s="57">
        <v>400</v>
      </c>
      <c r="J310" s="54">
        <v>500000</v>
      </c>
      <c r="K310" s="54">
        <v>500000</v>
      </c>
      <c r="L310" s="164">
        <f t="shared" si="15"/>
        <v>100</v>
      </c>
    </row>
    <row r="311" spans="1:12" ht="78.75" x14ac:dyDescent="0.25">
      <c r="A311" s="1"/>
      <c r="B311" s="173"/>
      <c r="C311" s="173"/>
      <c r="D311" s="173"/>
      <c r="E311" s="173"/>
      <c r="F311" s="174"/>
      <c r="G311" s="44" t="s">
        <v>436</v>
      </c>
      <c r="H311" s="51" t="s">
        <v>437</v>
      </c>
      <c r="I311" s="57"/>
      <c r="J311" s="53">
        <f>SUM(J312)</f>
        <v>69300</v>
      </c>
      <c r="K311" s="53">
        <f>SUM(K312)</f>
        <v>0</v>
      </c>
      <c r="L311" s="164">
        <f t="shared" si="15"/>
        <v>0</v>
      </c>
    </row>
    <row r="312" spans="1:12" ht="47.25" x14ac:dyDescent="0.25">
      <c r="A312" s="1"/>
      <c r="B312" s="173"/>
      <c r="C312" s="173"/>
      <c r="D312" s="173"/>
      <c r="E312" s="173"/>
      <c r="F312" s="174"/>
      <c r="G312" s="47" t="s">
        <v>2</v>
      </c>
      <c r="H312" s="50" t="s">
        <v>0</v>
      </c>
      <c r="I312" s="57">
        <v>200</v>
      </c>
      <c r="J312" s="54">
        <v>69300</v>
      </c>
      <c r="K312" s="54"/>
      <c r="L312" s="164">
        <f t="shared" si="15"/>
        <v>0</v>
      </c>
    </row>
    <row r="313" spans="1:12" ht="51" customHeight="1" x14ac:dyDescent="0.25">
      <c r="A313" s="1"/>
      <c r="B313" s="207" t="s">
        <v>10</v>
      </c>
      <c r="C313" s="207"/>
      <c r="D313" s="207"/>
      <c r="E313" s="207"/>
      <c r="F313" s="208"/>
      <c r="G313" s="44" t="s">
        <v>407</v>
      </c>
      <c r="H313" s="50" t="s">
        <v>408</v>
      </c>
      <c r="I313" s="57" t="s">
        <v>0</v>
      </c>
      <c r="J313" s="54">
        <f>SUM(J314:J315)</f>
        <v>1341648</v>
      </c>
      <c r="K313" s="54">
        <f>SUM(K314:K315)</f>
        <v>576756</v>
      </c>
      <c r="L313" s="164">
        <f t="shared" si="15"/>
        <v>42.988622947300634</v>
      </c>
    </row>
    <row r="314" spans="1:12" ht="110.25" x14ac:dyDescent="0.25">
      <c r="A314" s="1"/>
      <c r="B314" s="209">
        <v>100</v>
      </c>
      <c r="C314" s="209"/>
      <c r="D314" s="209"/>
      <c r="E314" s="209"/>
      <c r="F314" s="210"/>
      <c r="G314" s="44" t="s">
        <v>3</v>
      </c>
      <c r="H314" s="50" t="s">
        <v>0</v>
      </c>
      <c r="I314" s="57">
        <v>100</v>
      </c>
      <c r="J314" s="54">
        <v>1056000</v>
      </c>
      <c r="K314" s="54">
        <v>505006</v>
      </c>
      <c r="L314" s="164">
        <f t="shared" si="15"/>
        <v>47.822537878787877</v>
      </c>
    </row>
    <row r="315" spans="1:12" ht="47.25" x14ac:dyDescent="0.25">
      <c r="A315" s="1"/>
      <c r="B315" s="209">
        <v>200</v>
      </c>
      <c r="C315" s="209"/>
      <c r="D315" s="209"/>
      <c r="E315" s="209"/>
      <c r="F315" s="210"/>
      <c r="G315" s="44" t="s">
        <v>2</v>
      </c>
      <c r="H315" s="50" t="s">
        <v>0</v>
      </c>
      <c r="I315" s="57">
        <v>200</v>
      </c>
      <c r="J315" s="54">
        <v>285648</v>
      </c>
      <c r="K315" s="54">
        <v>71750</v>
      </c>
      <c r="L315" s="164">
        <f t="shared" si="15"/>
        <v>25.118327451968856</v>
      </c>
    </row>
    <row r="316" spans="1:12" ht="47.25" x14ac:dyDescent="0.25">
      <c r="A316" s="39"/>
      <c r="B316" s="169"/>
      <c r="C316" s="169"/>
      <c r="D316" s="169"/>
      <c r="E316" s="169"/>
      <c r="F316" s="170"/>
      <c r="G316" s="44" t="s">
        <v>438</v>
      </c>
      <c r="H316" s="50" t="s">
        <v>439</v>
      </c>
      <c r="I316" s="57"/>
      <c r="J316" s="53">
        <f>SUM(J317)</f>
        <v>500000</v>
      </c>
      <c r="K316" s="53">
        <f>SUM(K317)</f>
        <v>500000</v>
      </c>
      <c r="L316" s="164">
        <f t="shared" si="15"/>
        <v>100</v>
      </c>
    </row>
    <row r="317" spans="1:12" ht="16.5" x14ac:dyDescent="0.25">
      <c r="A317" s="39"/>
      <c r="B317" s="169"/>
      <c r="C317" s="169"/>
      <c r="D317" s="169"/>
      <c r="E317" s="169"/>
      <c r="F317" s="170"/>
      <c r="G317" s="44" t="s">
        <v>6</v>
      </c>
      <c r="H317" s="50" t="s">
        <v>0</v>
      </c>
      <c r="I317" s="57">
        <v>500</v>
      </c>
      <c r="J317" s="54">
        <v>500000</v>
      </c>
      <c r="K317" s="54">
        <v>500000</v>
      </c>
      <c r="L317" s="164">
        <f t="shared" si="15"/>
        <v>100</v>
      </c>
    </row>
    <row r="318" spans="1:12" ht="63" x14ac:dyDescent="0.25">
      <c r="A318" s="39"/>
      <c r="B318" s="31"/>
      <c r="C318" s="31"/>
      <c r="D318" s="31"/>
      <c r="E318" s="31"/>
      <c r="F318" s="32"/>
      <c r="G318" s="44" t="s">
        <v>215</v>
      </c>
      <c r="H318" s="50" t="s">
        <v>8</v>
      </c>
      <c r="I318" s="57"/>
      <c r="J318" s="54">
        <f>SUM(J319:J320)</f>
        <v>869000</v>
      </c>
      <c r="K318" s="54">
        <f>SUM(K319:K320)</f>
        <v>406022</v>
      </c>
      <c r="L318" s="164">
        <f t="shared" si="15"/>
        <v>46.722899884925198</v>
      </c>
    </row>
    <row r="319" spans="1:12" ht="110.25" x14ac:dyDescent="0.25">
      <c r="A319" s="39"/>
      <c r="B319" s="31"/>
      <c r="C319" s="31"/>
      <c r="D319" s="31"/>
      <c r="E319" s="31"/>
      <c r="F319" s="32"/>
      <c r="G319" s="44" t="s">
        <v>3</v>
      </c>
      <c r="H319" s="50" t="s">
        <v>0</v>
      </c>
      <c r="I319" s="57">
        <v>100</v>
      </c>
      <c r="J319" s="54">
        <v>804000</v>
      </c>
      <c r="K319" s="54">
        <v>396267</v>
      </c>
      <c r="L319" s="164">
        <f t="shared" si="15"/>
        <v>49.28694029850746</v>
      </c>
    </row>
    <row r="320" spans="1:12" ht="47.25" x14ac:dyDescent="0.25">
      <c r="A320" s="39"/>
      <c r="B320" s="31"/>
      <c r="C320" s="31"/>
      <c r="D320" s="31"/>
      <c r="E320" s="31"/>
      <c r="F320" s="32"/>
      <c r="G320" s="44" t="s">
        <v>2</v>
      </c>
      <c r="H320" s="50" t="s">
        <v>0</v>
      </c>
      <c r="I320" s="57">
        <v>200</v>
      </c>
      <c r="J320" s="54">
        <v>65000</v>
      </c>
      <c r="K320" s="54">
        <v>9755</v>
      </c>
      <c r="L320" s="164">
        <f t="shared" si="15"/>
        <v>15.007692307692308</v>
      </c>
    </row>
    <row r="321" spans="1:12" ht="63" x14ac:dyDescent="0.25">
      <c r="A321" s="39"/>
      <c r="B321" s="31"/>
      <c r="C321" s="31"/>
      <c r="D321" s="31"/>
      <c r="E321" s="31"/>
      <c r="F321" s="32"/>
      <c r="G321" s="44" t="s">
        <v>216</v>
      </c>
      <c r="H321" s="50" t="s">
        <v>7</v>
      </c>
      <c r="I321" s="57"/>
      <c r="J321" s="53">
        <f>SUM(J322)</f>
        <v>57333</v>
      </c>
      <c r="K321" s="53">
        <f>SUM(K322)</f>
        <v>28666</v>
      </c>
      <c r="L321" s="164">
        <f t="shared" si="15"/>
        <v>49.999127901906405</v>
      </c>
    </row>
    <row r="322" spans="1:12" ht="47.25" x14ac:dyDescent="0.25">
      <c r="A322" s="39"/>
      <c r="B322" s="31"/>
      <c r="C322" s="31"/>
      <c r="D322" s="31"/>
      <c r="E322" s="31"/>
      <c r="F322" s="32"/>
      <c r="G322" s="44" t="s">
        <v>2</v>
      </c>
      <c r="H322" s="50" t="s">
        <v>0</v>
      </c>
      <c r="I322" s="57">
        <v>200</v>
      </c>
      <c r="J322" s="54">
        <v>57333</v>
      </c>
      <c r="K322" s="54">
        <v>28666</v>
      </c>
      <c r="L322" s="164">
        <f t="shared" si="15"/>
        <v>49.999127901906405</v>
      </c>
    </row>
    <row r="323" spans="1:12" ht="16.5" x14ac:dyDescent="0.25">
      <c r="A323" s="39"/>
      <c r="B323" s="33"/>
      <c r="C323" s="33"/>
      <c r="D323" s="33"/>
      <c r="E323" s="33"/>
      <c r="F323" s="34"/>
      <c r="G323" s="43" t="s">
        <v>356</v>
      </c>
      <c r="H323" s="52" t="s">
        <v>357</v>
      </c>
      <c r="I323" s="58" t="s">
        <v>0</v>
      </c>
      <c r="J323" s="55">
        <f>SUM(J324+J326+J330+J332+J334+J336+J328+J338+J340+J342+J344)</f>
        <v>54563645.700000003</v>
      </c>
      <c r="K323" s="55">
        <f>SUM(K324+K326+K330+K332+K334+K336+K328+K338+K340+K342+K344)</f>
        <v>2616853</v>
      </c>
      <c r="L323" s="164">
        <f t="shared" si="15"/>
        <v>4.7959643576382209</v>
      </c>
    </row>
    <row r="324" spans="1:12" ht="63" x14ac:dyDescent="0.25">
      <c r="A324" s="39"/>
      <c r="B324" s="40"/>
      <c r="C324" s="40"/>
      <c r="D324" s="40"/>
      <c r="E324" s="40"/>
      <c r="F324" s="41"/>
      <c r="G324" s="44" t="s">
        <v>11</v>
      </c>
      <c r="H324" s="50" t="s">
        <v>375</v>
      </c>
      <c r="I324" s="57" t="s">
        <v>0</v>
      </c>
      <c r="J324" s="53">
        <f>SUM(J325)</f>
        <v>631900</v>
      </c>
      <c r="K324" s="53">
        <f>SUM(K325)</f>
        <v>631900</v>
      </c>
      <c r="L324" s="164">
        <f t="shared" si="15"/>
        <v>100</v>
      </c>
    </row>
    <row r="325" spans="1:12" ht="16.5" x14ac:dyDescent="0.25">
      <c r="A325" s="39"/>
      <c r="B325" s="40"/>
      <c r="C325" s="40"/>
      <c r="D325" s="40"/>
      <c r="E325" s="40"/>
      <c r="F325" s="41"/>
      <c r="G325" s="44" t="s">
        <v>6</v>
      </c>
      <c r="H325" s="50" t="s">
        <v>0</v>
      </c>
      <c r="I325" s="57">
        <v>500</v>
      </c>
      <c r="J325" s="54">
        <v>631900</v>
      </c>
      <c r="K325" s="54">
        <v>631900</v>
      </c>
      <c r="L325" s="164">
        <f t="shared" si="15"/>
        <v>100</v>
      </c>
    </row>
    <row r="326" spans="1:12" ht="78.75" x14ac:dyDescent="0.25">
      <c r="A326" s="39"/>
      <c r="B326" s="108"/>
      <c r="C326" s="108"/>
      <c r="D326" s="108"/>
      <c r="E326" s="108"/>
      <c r="F326" s="109"/>
      <c r="G326" s="44" t="s">
        <v>395</v>
      </c>
      <c r="H326" s="51" t="s">
        <v>396</v>
      </c>
      <c r="I326" s="57"/>
      <c r="J326" s="53">
        <f>SUM(J327)</f>
        <v>2962571</v>
      </c>
      <c r="K326" s="53">
        <f>SUM(K327)</f>
        <v>44572</v>
      </c>
      <c r="L326" s="164">
        <f t="shared" si="15"/>
        <v>1.504504027076482</v>
      </c>
    </row>
    <row r="327" spans="1:12" ht="16.5" x14ac:dyDescent="0.25">
      <c r="A327" s="39"/>
      <c r="B327" s="108"/>
      <c r="C327" s="108"/>
      <c r="D327" s="108"/>
      <c r="E327" s="108"/>
      <c r="F327" s="109"/>
      <c r="G327" s="44" t="s">
        <v>6</v>
      </c>
      <c r="H327" s="50" t="s">
        <v>0</v>
      </c>
      <c r="I327" s="57">
        <v>500</v>
      </c>
      <c r="J327" s="54">
        <v>2962571</v>
      </c>
      <c r="K327" s="54">
        <v>44572</v>
      </c>
      <c r="L327" s="164">
        <f t="shared" si="15"/>
        <v>1.504504027076482</v>
      </c>
    </row>
    <row r="328" spans="1:12" ht="93" customHeight="1" x14ac:dyDescent="0.25">
      <c r="A328" s="39"/>
      <c r="B328" s="167"/>
      <c r="C328" s="167"/>
      <c r="D328" s="167"/>
      <c r="E328" s="167"/>
      <c r="F328" s="168"/>
      <c r="G328" s="44" t="s">
        <v>440</v>
      </c>
      <c r="H328" s="50"/>
      <c r="I328" s="57"/>
      <c r="J328" s="53">
        <f>SUM(J329)</f>
        <v>1000000</v>
      </c>
      <c r="K328" s="53">
        <f>SUM(K329)</f>
        <v>37720</v>
      </c>
      <c r="L328" s="164">
        <f t="shared" si="15"/>
        <v>3.7719999999999998</v>
      </c>
    </row>
    <row r="329" spans="1:12" ht="16.5" x14ac:dyDescent="0.25">
      <c r="A329" s="39"/>
      <c r="B329" s="167"/>
      <c r="C329" s="167"/>
      <c r="D329" s="167"/>
      <c r="E329" s="167"/>
      <c r="F329" s="168"/>
      <c r="G329" s="44" t="s">
        <v>6</v>
      </c>
      <c r="H329" s="50" t="s">
        <v>0</v>
      </c>
      <c r="I329" s="57">
        <v>500</v>
      </c>
      <c r="J329" s="54">
        <v>1000000</v>
      </c>
      <c r="K329" s="54">
        <v>37720</v>
      </c>
      <c r="L329" s="164">
        <f t="shared" si="15"/>
        <v>3.7719999999999998</v>
      </c>
    </row>
    <row r="330" spans="1:12" ht="78.75" x14ac:dyDescent="0.25">
      <c r="A330" s="39"/>
      <c r="B330" s="33"/>
      <c r="C330" s="33"/>
      <c r="D330" s="33"/>
      <c r="E330" s="33"/>
      <c r="F330" s="34"/>
      <c r="G330" s="44" t="s">
        <v>71</v>
      </c>
      <c r="H330" s="50" t="s">
        <v>358</v>
      </c>
      <c r="I330" s="57" t="s">
        <v>0</v>
      </c>
      <c r="J330" s="53">
        <f>SUM(J331)</f>
        <v>3591243</v>
      </c>
      <c r="K330" s="53">
        <f>SUM(K331)</f>
        <v>105243</v>
      </c>
      <c r="L330" s="164">
        <f t="shared" si="15"/>
        <v>2.9305452179092311</v>
      </c>
    </row>
    <row r="331" spans="1:12" ht="16.5" x14ac:dyDescent="0.25">
      <c r="A331" s="39"/>
      <c r="B331" s="33"/>
      <c r="C331" s="33"/>
      <c r="D331" s="33"/>
      <c r="E331" s="33"/>
      <c r="F331" s="34"/>
      <c r="G331" s="44" t="s">
        <v>6</v>
      </c>
      <c r="H331" s="50" t="s">
        <v>0</v>
      </c>
      <c r="I331" s="57">
        <v>500</v>
      </c>
      <c r="J331" s="54">
        <v>3591243</v>
      </c>
      <c r="K331" s="54">
        <v>105243</v>
      </c>
      <c r="L331" s="164">
        <f t="shared" si="15"/>
        <v>2.9305452179092311</v>
      </c>
    </row>
    <row r="332" spans="1:12" ht="34.5" customHeight="1" x14ac:dyDescent="0.25">
      <c r="A332" s="39"/>
      <c r="B332" s="115"/>
      <c r="C332" s="115"/>
      <c r="D332" s="115"/>
      <c r="E332" s="115"/>
      <c r="F332" s="116"/>
      <c r="G332" s="44" t="s">
        <v>220</v>
      </c>
      <c r="H332" s="50" t="s">
        <v>403</v>
      </c>
      <c r="I332" s="57"/>
      <c r="J332" s="53">
        <f>SUM(J333)</f>
        <v>15460000</v>
      </c>
      <c r="K332" s="53">
        <f>SUM(K333)</f>
        <v>1470053</v>
      </c>
      <c r="L332" s="164">
        <f t="shared" si="15"/>
        <v>9.5087516170763262</v>
      </c>
    </row>
    <row r="333" spans="1:12" ht="16.5" x14ac:dyDescent="0.25">
      <c r="A333" s="39"/>
      <c r="B333" s="115"/>
      <c r="C333" s="115"/>
      <c r="D333" s="115"/>
      <c r="E333" s="115"/>
      <c r="F333" s="116"/>
      <c r="G333" s="44" t="s">
        <v>6</v>
      </c>
      <c r="H333" s="50" t="s">
        <v>0</v>
      </c>
      <c r="I333" s="57">
        <v>500</v>
      </c>
      <c r="J333" s="54">
        <v>15460000</v>
      </c>
      <c r="K333" s="54">
        <v>1470053</v>
      </c>
      <c r="L333" s="164">
        <f t="shared" si="15"/>
        <v>9.5087516170763262</v>
      </c>
    </row>
    <row r="334" spans="1:12" ht="110.25" x14ac:dyDescent="0.25">
      <c r="A334" s="39"/>
      <c r="B334" s="33"/>
      <c r="C334" s="33"/>
      <c r="D334" s="33"/>
      <c r="E334" s="33"/>
      <c r="F334" s="34"/>
      <c r="G334" s="44" t="s">
        <v>34</v>
      </c>
      <c r="H334" s="50" t="s">
        <v>376</v>
      </c>
      <c r="I334" s="57" t="s">
        <v>0</v>
      </c>
      <c r="J334" s="53">
        <f>SUM(J335)</f>
        <v>3800000</v>
      </c>
      <c r="K334" s="53">
        <f>SUM(K335)</f>
        <v>0</v>
      </c>
      <c r="L334" s="164">
        <f t="shared" si="15"/>
        <v>0</v>
      </c>
    </row>
    <row r="335" spans="1:12" ht="16.5" x14ac:dyDescent="0.25">
      <c r="A335" s="39"/>
      <c r="B335" s="33"/>
      <c r="C335" s="33"/>
      <c r="D335" s="33"/>
      <c r="E335" s="33"/>
      <c r="F335" s="34"/>
      <c r="G335" s="44" t="s">
        <v>6</v>
      </c>
      <c r="H335" s="50" t="s">
        <v>0</v>
      </c>
      <c r="I335" s="57">
        <v>500</v>
      </c>
      <c r="J335" s="54">
        <v>3800000</v>
      </c>
      <c r="K335" s="54">
        <v>0</v>
      </c>
      <c r="L335" s="164">
        <f t="shared" si="15"/>
        <v>0</v>
      </c>
    </row>
    <row r="336" spans="1:12" ht="63" x14ac:dyDescent="0.25">
      <c r="A336" s="39"/>
      <c r="B336" s="121"/>
      <c r="C336" s="121"/>
      <c r="D336" s="121"/>
      <c r="E336" s="121"/>
      <c r="F336" s="122"/>
      <c r="G336" s="48" t="s">
        <v>401</v>
      </c>
      <c r="H336" s="130" t="s">
        <v>409</v>
      </c>
      <c r="I336" s="131"/>
      <c r="J336" s="53">
        <f>SUM(J337)</f>
        <v>327364.7</v>
      </c>
      <c r="K336" s="53">
        <f>SUM(K337)</f>
        <v>327365</v>
      </c>
      <c r="L336" s="164">
        <f t="shared" si="15"/>
        <v>100.00009164091303</v>
      </c>
    </row>
    <row r="337" spans="1:12" ht="16.5" x14ac:dyDescent="0.25">
      <c r="A337" s="39"/>
      <c r="B337" s="121"/>
      <c r="C337" s="121"/>
      <c r="D337" s="121"/>
      <c r="E337" s="121"/>
      <c r="F337" s="122"/>
      <c r="G337" s="44" t="s">
        <v>6</v>
      </c>
      <c r="H337" s="187"/>
      <c r="I337" s="57">
        <v>500</v>
      </c>
      <c r="J337" s="128">
        <v>327364.7</v>
      </c>
      <c r="K337" s="181">
        <v>327365</v>
      </c>
      <c r="L337" s="164">
        <f t="shared" si="15"/>
        <v>100.00009164091303</v>
      </c>
    </row>
    <row r="338" spans="1:12" s="199" customFormat="1" ht="99.75" customHeight="1" x14ac:dyDescent="0.25">
      <c r="A338" s="198"/>
      <c r="B338" s="167"/>
      <c r="C338" s="167"/>
      <c r="D338" s="167"/>
      <c r="E338" s="167"/>
      <c r="F338" s="168"/>
      <c r="G338" s="48" t="s">
        <v>441</v>
      </c>
      <c r="H338" s="180" t="s">
        <v>442</v>
      </c>
      <c r="I338" s="131"/>
      <c r="J338" s="53">
        <f>SUM(J339)</f>
        <v>13528225</v>
      </c>
      <c r="K338" s="53">
        <f>SUM(K339)</f>
        <v>0</v>
      </c>
      <c r="L338" s="164">
        <f t="shared" si="15"/>
        <v>0</v>
      </c>
    </row>
    <row r="339" spans="1:12" ht="16.5" x14ac:dyDescent="0.25">
      <c r="A339" s="39"/>
      <c r="B339" s="196"/>
      <c r="C339" s="196"/>
      <c r="D339" s="196"/>
      <c r="E339" s="196"/>
      <c r="F339" s="197"/>
      <c r="G339" s="44" t="s">
        <v>6</v>
      </c>
      <c r="H339" s="50" t="s">
        <v>0</v>
      </c>
      <c r="I339" s="57">
        <v>500</v>
      </c>
      <c r="J339" s="185">
        <v>13528225</v>
      </c>
      <c r="K339" s="181"/>
      <c r="L339" s="164">
        <f t="shared" si="15"/>
        <v>0</v>
      </c>
    </row>
    <row r="340" spans="1:12" ht="145.5" customHeight="1" x14ac:dyDescent="0.25">
      <c r="A340" s="39"/>
      <c r="B340" s="167"/>
      <c r="C340" s="167"/>
      <c r="D340" s="167"/>
      <c r="E340" s="167"/>
      <c r="F340" s="168"/>
      <c r="G340" s="44" t="s">
        <v>443</v>
      </c>
      <c r="H340" s="50" t="s">
        <v>444</v>
      </c>
      <c r="I340" s="57"/>
      <c r="J340" s="53">
        <f>SUM(J341)</f>
        <v>1741376</v>
      </c>
      <c r="K340" s="53">
        <f>SUM(K341)</f>
        <v>0</v>
      </c>
      <c r="L340" s="164">
        <f t="shared" si="15"/>
        <v>0</v>
      </c>
    </row>
    <row r="341" spans="1:12" ht="16.5" x14ac:dyDescent="0.25">
      <c r="A341" s="39"/>
      <c r="B341" s="167"/>
      <c r="C341" s="167"/>
      <c r="D341" s="167"/>
      <c r="E341" s="167"/>
      <c r="F341" s="168"/>
      <c r="G341" s="44" t="s">
        <v>6</v>
      </c>
      <c r="H341" s="50" t="s">
        <v>0</v>
      </c>
      <c r="I341" s="57">
        <v>500</v>
      </c>
      <c r="J341" s="128">
        <v>1741376</v>
      </c>
      <c r="K341" s="181"/>
      <c r="L341" s="164">
        <f t="shared" si="15"/>
        <v>0</v>
      </c>
    </row>
    <row r="342" spans="1:12" ht="64.5" customHeight="1" x14ac:dyDescent="0.25">
      <c r="A342" s="39"/>
      <c r="B342" s="167"/>
      <c r="C342" s="167"/>
      <c r="D342" s="167"/>
      <c r="E342" s="167"/>
      <c r="F342" s="168"/>
      <c r="G342" s="44" t="s">
        <v>445</v>
      </c>
      <c r="H342" s="51" t="s">
        <v>446</v>
      </c>
      <c r="I342" s="57"/>
      <c r="J342" s="53">
        <f>SUM(J343)</f>
        <v>9953728</v>
      </c>
      <c r="K342" s="53">
        <f>SUM(K343)</f>
        <v>0</v>
      </c>
      <c r="L342" s="164">
        <f t="shared" si="15"/>
        <v>0</v>
      </c>
    </row>
    <row r="343" spans="1:12" ht="16.5" x14ac:dyDescent="0.25">
      <c r="A343" s="39"/>
      <c r="B343" s="167"/>
      <c r="C343" s="167"/>
      <c r="D343" s="167"/>
      <c r="E343" s="167"/>
      <c r="F343" s="168"/>
      <c r="G343" s="44" t="s">
        <v>6</v>
      </c>
      <c r="H343" s="50" t="s">
        <v>0</v>
      </c>
      <c r="I343" s="57">
        <v>500</v>
      </c>
      <c r="J343" s="128">
        <v>9953728</v>
      </c>
      <c r="K343" s="181"/>
      <c r="L343" s="164">
        <f t="shared" si="15"/>
        <v>0</v>
      </c>
    </row>
    <row r="344" spans="1:12" ht="100.5" customHeight="1" x14ac:dyDescent="0.25">
      <c r="A344" s="39"/>
      <c r="B344" s="167"/>
      <c r="C344" s="167"/>
      <c r="D344" s="167"/>
      <c r="E344" s="167"/>
      <c r="F344" s="168"/>
      <c r="G344" s="48" t="s">
        <v>447</v>
      </c>
      <c r="H344" s="130" t="s">
        <v>448</v>
      </c>
      <c r="I344" s="131"/>
      <c r="J344" s="53">
        <f>SUM(J345)</f>
        <v>1567238</v>
      </c>
      <c r="K344" s="53">
        <f>SUM(K345)</f>
        <v>0</v>
      </c>
      <c r="L344" s="164">
        <f t="shared" si="15"/>
        <v>0</v>
      </c>
    </row>
    <row r="345" spans="1:12" ht="17.25" thickBot="1" x14ac:dyDescent="0.3">
      <c r="A345" s="39"/>
      <c r="B345" s="167"/>
      <c r="C345" s="167"/>
      <c r="D345" s="167"/>
      <c r="E345" s="167"/>
      <c r="F345" s="168"/>
      <c r="G345" s="44" t="s">
        <v>6</v>
      </c>
      <c r="H345" s="50" t="s">
        <v>0</v>
      </c>
      <c r="I345" s="57">
        <v>500</v>
      </c>
      <c r="J345" s="94">
        <v>1567238</v>
      </c>
      <c r="K345" s="201"/>
      <c r="L345" s="164">
        <f t="shared" si="15"/>
        <v>0</v>
      </c>
    </row>
    <row r="346" spans="1:12" ht="17.25" thickBot="1" x14ac:dyDescent="0.3">
      <c r="A346" s="6"/>
      <c r="B346" s="7"/>
      <c r="C346" s="7"/>
      <c r="D346" s="7"/>
      <c r="E346" s="7"/>
      <c r="F346" s="8"/>
      <c r="G346" s="62" t="s">
        <v>212</v>
      </c>
      <c r="H346" s="78" t="s">
        <v>0</v>
      </c>
      <c r="I346" s="79"/>
      <c r="J346" s="200">
        <f>SUM(J8+J79+J144+J151+J161+J169+J190+J194+J202+J208+J222+J232+J236+J254+J262+J269+J290+J323)</f>
        <v>951465029.34000003</v>
      </c>
      <c r="K346" s="202">
        <f>SUM(K8+K79+K144+K151+K161+K169+K190+K194+K202+K208+K222+K232+K236+K254+K262+K269+K290+K323)</f>
        <v>443081307.05000001</v>
      </c>
      <c r="L346" s="164">
        <f t="shared" si="15"/>
        <v>46.568322890159287</v>
      </c>
    </row>
  </sheetData>
  <mergeCells count="163">
    <mergeCell ref="K1:L1"/>
    <mergeCell ref="K2:L2"/>
    <mergeCell ref="K3:L3"/>
    <mergeCell ref="B5:L5"/>
    <mergeCell ref="B8:F8"/>
    <mergeCell ref="B95:F95"/>
    <mergeCell ref="B98:F98"/>
    <mergeCell ref="B27:F27"/>
    <mergeCell ref="B32:F32"/>
    <mergeCell ref="B19:F19"/>
    <mergeCell ref="B22:F22"/>
    <mergeCell ref="B23:F23"/>
    <mergeCell ref="B13:F13"/>
    <mergeCell ref="B14:F14"/>
    <mergeCell ref="B15:F15"/>
    <mergeCell ref="B16:F16"/>
    <mergeCell ref="B17:F17"/>
    <mergeCell ref="B18:F18"/>
    <mergeCell ref="B9:F9"/>
    <mergeCell ref="B10:F10"/>
    <mergeCell ref="B52:F52"/>
    <mergeCell ref="B37:F37"/>
    <mergeCell ref="B50:F50"/>
    <mergeCell ref="B92:F92"/>
    <mergeCell ref="B109:F109"/>
    <mergeCell ref="B107:F107"/>
    <mergeCell ref="B26:F26"/>
    <mergeCell ref="B31:F31"/>
    <mergeCell ref="B62:F62"/>
    <mergeCell ref="B71:F71"/>
    <mergeCell ref="B63:F63"/>
    <mergeCell ref="B68:F68"/>
    <mergeCell ref="B70:F70"/>
    <mergeCell ref="B44:F44"/>
    <mergeCell ref="B46:F46"/>
    <mergeCell ref="B48:F48"/>
    <mergeCell ref="B51:F51"/>
    <mergeCell ref="B53:F53"/>
    <mergeCell ref="B41:F41"/>
    <mergeCell ref="B11:F11"/>
    <mergeCell ref="B21:F21"/>
    <mergeCell ref="B25:F25"/>
    <mergeCell ref="B12:F12"/>
    <mergeCell ref="B66:F66"/>
    <mergeCell ref="B79:F79"/>
    <mergeCell ref="B97:F97"/>
    <mergeCell ref="B104:F104"/>
    <mergeCell ref="B106:F106"/>
    <mergeCell ref="B80:F80"/>
    <mergeCell ref="B103:F103"/>
    <mergeCell ref="B99:F99"/>
    <mergeCell ref="B101:F101"/>
    <mergeCell ref="B74:F74"/>
    <mergeCell ref="B94:F94"/>
    <mergeCell ref="B67:F67"/>
    <mergeCell ref="B78:F78"/>
    <mergeCell ref="B77:F77"/>
    <mergeCell ref="B100:F100"/>
    <mergeCell ref="B102:F102"/>
    <mergeCell ref="B43:F43"/>
    <mergeCell ref="B45:F45"/>
    <mergeCell ref="B47:F47"/>
    <mergeCell ref="B49:F49"/>
    <mergeCell ref="B199:F199"/>
    <mergeCell ref="B218:F218"/>
    <mergeCell ref="B216:F216"/>
    <mergeCell ref="B210:F210"/>
    <mergeCell ref="B209:F209"/>
    <mergeCell ref="B110:F110"/>
    <mergeCell ref="B113:F113"/>
    <mergeCell ref="B116:F116"/>
    <mergeCell ref="B118:F118"/>
    <mergeCell ref="B121:F121"/>
    <mergeCell ref="B117:F117"/>
    <mergeCell ref="B149:F149"/>
    <mergeCell ref="B153:F153"/>
    <mergeCell ref="B155:F155"/>
    <mergeCell ref="B165:F165"/>
    <mergeCell ref="B154:F154"/>
    <mergeCell ref="B156:F156"/>
    <mergeCell ref="B167:F167"/>
    <mergeCell ref="B168:F168"/>
    <mergeCell ref="B150:F150"/>
    <mergeCell ref="B162:F162"/>
    <mergeCell ref="B152:F152"/>
    <mergeCell ref="B112:F112"/>
    <mergeCell ref="B124:F124"/>
    <mergeCell ref="B285:F285"/>
    <mergeCell ref="B234:F234"/>
    <mergeCell ref="B286:F286"/>
    <mergeCell ref="B287:F287"/>
    <mergeCell ref="B264:F264"/>
    <mergeCell ref="B262:F262"/>
    <mergeCell ref="B258:F258"/>
    <mergeCell ref="B239:F239"/>
    <mergeCell ref="B282:F282"/>
    <mergeCell ref="B270:F270"/>
    <mergeCell ref="B269:F269"/>
    <mergeCell ref="B278:F278"/>
    <mergeCell ref="B281:F281"/>
    <mergeCell ref="B279:F279"/>
    <mergeCell ref="B284:F284"/>
    <mergeCell ref="B248:F248"/>
    <mergeCell ref="B247:F247"/>
    <mergeCell ref="B256:F256"/>
    <mergeCell ref="B235:F235"/>
    <mergeCell ref="B127:F127"/>
    <mergeCell ref="B136:F136"/>
    <mergeCell ref="B125:F125"/>
    <mergeCell ref="B135:F135"/>
    <mergeCell ref="B120:F120"/>
    <mergeCell ref="B147:F147"/>
    <mergeCell ref="B146:F146"/>
    <mergeCell ref="B144:F144"/>
    <mergeCell ref="B145:F145"/>
    <mergeCell ref="B233:F233"/>
    <mergeCell ref="B238:F238"/>
    <mergeCell ref="B237:F237"/>
    <mergeCell ref="B223:F223"/>
    <mergeCell ref="B224:F224"/>
    <mergeCell ref="B232:F232"/>
    <mergeCell ref="B236:F236"/>
    <mergeCell ref="B254:F254"/>
    <mergeCell ref="B169:F169"/>
    <mergeCell ref="B190:F190"/>
    <mergeCell ref="B194:F194"/>
    <mergeCell ref="B208:F208"/>
    <mergeCell ref="B170:F170"/>
    <mergeCell ref="B191:F191"/>
    <mergeCell ref="B222:F222"/>
    <mergeCell ref="B211:F211"/>
    <mergeCell ref="B174:F174"/>
    <mergeCell ref="B217:F217"/>
    <mergeCell ref="B184:F184"/>
    <mergeCell ref="B187:F187"/>
    <mergeCell ref="B173:F173"/>
    <mergeCell ref="B175:F175"/>
    <mergeCell ref="B185:F185"/>
    <mergeCell ref="B192:F192"/>
    <mergeCell ref="B291:F291"/>
    <mergeCell ref="B290:F290"/>
    <mergeCell ref="B313:F313"/>
    <mergeCell ref="B314:F314"/>
    <mergeCell ref="B315:F315"/>
    <mergeCell ref="B42:F42"/>
    <mergeCell ref="B249:F249"/>
    <mergeCell ref="B251:F251"/>
    <mergeCell ref="B253:F253"/>
    <mergeCell ref="B250:F250"/>
    <mergeCell ref="B252:F252"/>
    <mergeCell ref="B255:F255"/>
    <mergeCell ref="B259:F259"/>
    <mergeCell ref="B257:F257"/>
    <mergeCell ref="B186:F186"/>
    <mergeCell ref="B188:F188"/>
    <mergeCell ref="B189:F189"/>
    <mergeCell ref="B198:F198"/>
    <mergeCell ref="B195:F195"/>
    <mergeCell ref="B244:F244"/>
    <mergeCell ref="B151:F151"/>
    <mergeCell ref="B161:F161"/>
    <mergeCell ref="B193:F193"/>
    <mergeCell ref="B115:F115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2014-08-07T06:39:40Z</cp:lastPrinted>
  <dcterms:created xsi:type="dcterms:W3CDTF">2013-10-18T09:34:20Z</dcterms:created>
  <dcterms:modified xsi:type="dcterms:W3CDTF">2014-09-02T05:56:23Z</dcterms:modified>
</cp:coreProperties>
</file>