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№5'!$G$146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№5'!$G$1:$K$272</definedName>
  </definedNames>
  <calcPr calcId="125725"/>
</workbook>
</file>

<file path=xl/calcChain.xml><?xml version="1.0" encoding="utf-8"?>
<calcChain xmlns="http://schemas.openxmlformats.org/spreadsheetml/2006/main">
  <c r="J75" i="2"/>
  <c r="K254"/>
  <c r="J254"/>
  <c r="K143"/>
  <c r="J143"/>
  <c r="K141"/>
  <c r="J141"/>
  <c r="K139"/>
  <c r="J139"/>
  <c r="K138"/>
  <c r="K136"/>
  <c r="K135" s="1"/>
  <c r="J136"/>
  <c r="J135" s="1"/>
  <c r="K133"/>
  <c r="J133"/>
  <c r="K131"/>
  <c r="J131"/>
  <c r="K128"/>
  <c r="K127" s="1"/>
  <c r="J128"/>
  <c r="K125"/>
  <c r="K124" s="1"/>
  <c r="J125"/>
  <c r="J124" s="1"/>
  <c r="K122"/>
  <c r="J122"/>
  <c r="K120"/>
  <c r="J120"/>
  <c r="K118"/>
  <c r="J118"/>
  <c r="K116"/>
  <c r="J116"/>
  <c r="K114"/>
  <c r="J114"/>
  <c r="K110"/>
  <c r="J110"/>
  <c r="K107"/>
  <c r="J107"/>
  <c r="K104"/>
  <c r="J104"/>
  <c r="K101"/>
  <c r="J101"/>
  <c r="K98"/>
  <c r="J98"/>
  <c r="K96"/>
  <c r="J96"/>
  <c r="K94"/>
  <c r="J94"/>
  <c r="K91"/>
  <c r="J91"/>
  <c r="K88"/>
  <c r="J88"/>
  <c r="K85"/>
  <c r="J85"/>
  <c r="J81" s="1"/>
  <c r="K82"/>
  <c r="J82"/>
  <c r="J138" l="1"/>
  <c r="K81"/>
  <c r="K80" s="1"/>
  <c r="J127"/>
  <c r="J80" l="1"/>
  <c r="K26"/>
  <c r="J26"/>
  <c r="K175"/>
  <c r="J175"/>
  <c r="K170"/>
  <c r="J170"/>
  <c r="J173"/>
  <c r="J13"/>
  <c r="K13"/>
  <c r="K52" l="1"/>
  <c r="J52"/>
  <c r="J200" l="1"/>
  <c r="J199" s="1"/>
  <c r="J198" s="1"/>
  <c r="K200"/>
  <c r="K199" s="1"/>
  <c r="K198" s="1"/>
  <c r="K259" l="1"/>
  <c r="J259"/>
  <c r="K257"/>
  <c r="J257"/>
  <c r="K252"/>
  <c r="J252"/>
  <c r="K250"/>
  <c r="J250"/>
  <c r="K246"/>
  <c r="J246"/>
  <c r="K243"/>
  <c r="J243"/>
  <c r="K239"/>
  <c r="J239"/>
  <c r="K237"/>
  <c r="J237"/>
  <c r="K190"/>
  <c r="J190"/>
  <c r="K173"/>
  <c r="K168"/>
  <c r="J168"/>
  <c r="K166"/>
  <c r="J166"/>
  <c r="K161"/>
  <c r="K160" s="1"/>
  <c r="K159" s="1"/>
  <c r="J161"/>
  <c r="J160" s="1"/>
  <c r="J159" s="1"/>
  <c r="K156"/>
  <c r="K155" s="1"/>
  <c r="K154" s="1"/>
  <c r="J156"/>
  <c r="J155" s="1"/>
  <c r="J154" s="1"/>
  <c r="K151"/>
  <c r="K150" s="1"/>
  <c r="J151"/>
  <c r="J150" s="1"/>
  <c r="K147"/>
  <c r="K146" s="1"/>
  <c r="K145" s="1"/>
  <c r="J147"/>
  <c r="J146" s="1"/>
  <c r="J145" s="1"/>
  <c r="K71"/>
  <c r="K70" s="1"/>
  <c r="J71"/>
  <c r="J70" s="1"/>
  <c r="K24"/>
  <c r="J24"/>
  <c r="K21"/>
  <c r="J21"/>
  <c r="K19"/>
  <c r="J19"/>
  <c r="K17"/>
  <c r="J17"/>
  <c r="K15"/>
  <c r="J15"/>
  <c r="K11"/>
  <c r="J11"/>
  <c r="K38"/>
  <c r="J38"/>
  <c r="J236" l="1"/>
  <c r="J235" s="1"/>
  <c r="J242"/>
  <c r="J241" s="1"/>
  <c r="K242"/>
  <c r="K241" s="1"/>
  <c r="K236"/>
  <c r="K235" s="1"/>
  <c r="K149"/>
  <c r="J149"/>
  <c r="K47" l="1"/>
  <c r="J47"/>
  <c r="K62"/>
  <c r="J62"/>
  <c r="K268" l="1"/>
  <c r="J268"/>
  <c r="K266"/>
  <c r="J266"/>
  <c r="K263"/>
  <c r="J263"/>
  <c r="K261"/>
  <c r="J261"/>
  <c r="K232"/>
  <c r="K231" s="1"/>
  <c r="K230" s="1"/>
  <c r="J232"/>
  <c r="J231" s="1"/>
  <c r="J230" s="1"/>
  <c r="K223"/>
  <c r="J223"/>
  <c r="K67"/>
  <c r="J67"/>
  <c r="K65"/>
  <c r="J65"/>
  <c r="K45"/>
  <c r="J45"/>
  <c r="K43"/>
  <c r="J43"/>
  <c r="K41"/>
  <c r="J41"/>
  <c r="K34"/>
  <c r="J34"/>
  <c r="K32"/>
  <c r="J32"/>
  <c r="K30"/>
  <c r="J30"/>
  <c r="K28"/>
  <c r="J28"/>
  <c r="K217"/>
  <c r="J217"/>
  <c r="K165"/>
  <c r="K164" s="1"/>
  <c r="J165"/>
  <c r="J164" s="1"/>
  <c r="K75"/>
  <c r="K74" s="1"/>
  <c r="K73" s="1"/>
  <c r="J77"/>
  <c r="J74" s="1"/>
  <c r="K60"/>
  <c r="J60"/>
  <c r="J36"/>
  <c r="K36"/>
  <c r="K10" l="1"/>
  <c r="J10"/>
  <c r="K40"/>
  <c r="J40"/>
  <c r="J228" l="1"/>
  <c r="J227" s="1"/>
  <c r="J226" s="1"/>
  <c r="K210" l="1"/>
  <c r="K58"/>
  <c r="J189"/>
  <c r="J188" s="1"/>
  <c r="J221"/>
  <c r="J215"/>
  <c r="J214" s="1"/>
  <c r="J210"/>
  <c r="J209" s="1"/>
  <c r="J205"/>
  <c r="J203" s="1"/>
  <c r="J195"/>
  <c r="J194" s="1"/>
  <c r="J185"/>
  <c r="J184" s="1"/>
  <c r="J183" s="1"/>
  <c r="J180"/>
  <c r="J179" s="1"/>
  <c r="J178" s="1"/>
  <c r="J158"/>
  <c r="J73"/>
  <c r="J69"/>
  <c r="J58"/>
  <c r="J56"/>
  <c r="J225" l="1"/>
  <c r="J249"/>
  <c r="J248" s="1"/>
  <c r="J55"/>
  <c r="J193"/>
  <c r="J192" s="1"/>
  <c r="J213"/>
  <c r="J220"/>
  <c r="J219" s="1"/>
  <c r="J208"/>
  <c r="J207" s="1"/>
  <c r="J187"/>
  <c r="J182"/>
  <c r="J204"/>
  <c r="J9" l="1"/>
  <c r="J8" s="1"/>
  <c r="J79"/>
  <c r="J163"/>
  <c r="J234"/>
  <c r="J212"/>
  <c r="J270" l="1"/>
  <c r="J272" l="1"/>
  <c r="K215" l="1"/>
  <c r="K214" s="1"/>
  <c r="K185"/>
  <c r="K184" s="1"/>
  <c r="K183" s="1"/>
  <c r="K195" l="1"/>
  <c r="K194" s="1"/>
  <c r="K213" l="1"/>
  <c r="K56"/>
  <c r="K221"/>
  <c r="K193" l="1"/>
  <c r="K205" l="1"/>
  <c r="K220"/>
  <c r="K203" l="1"/>
  <c r="K192" s="1"/>
  <c r="K204"/>
  <c r="K219"/>
  <c r="K228" l="1"/>
  <c r="K227" s="1"/>
  <c r="K226" s="1"/>
  <c r="K208"/>
  <c r="K207" s="1"/>
  <c r="K189"/>
  <c r="K188" s="1"/>
  <c r="K180"/>
  <c r="K179" s="1"/>
  <c r="K178" s="1"/>
  <c r="K158"/>
  <c r="K69"/>
  <c r="K249" l="1"/>
  <c r="K248" s="1"/>
  <c r="K187"/>
  <c r="K55"/>
  <c r="K225"/>
  <c r="K182"/>
  <c r="K209"/>
  <c r="K234"/>
  <c r="K9" l="1"/>
  <c r="K8" s="1"/>
  <c r="K79"/>
  <c r="K212"/>
  <c r="K163"/>
  <c r="K270" l="1"/>
  <c r="K272" s="1"/>
</calcChain>
</file>

<file path=xl/sharedStrings.xml><?xml version="1.0" encoding="utf-8"?>
<sst xmlns="http://schemas.openxmlformats.org/spreadsheetml/2006/main" count="583" uniqueCount="350">
  <si>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</si>
  <si>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</si>
  <si>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</si>
  <si>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</si>
  <si>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</si>
  <si>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</si>
  <si>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</si>
  <si>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</si>
  <si>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</si>
  <si>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3617300</t>
  </si>
  <si>
    <t>3610000</t>
  </si>
  <si>
    <t>3600000</t>
  </si>
  <si>
    <t>3010000</t>
  </si>
  <si>
    <t>2510000</t>
  </si>
  <si>
    <t>2500000</t>
  </si>
  <si>
    <t>2437256</t>
  </si>
  <si>
    <t>2427246</t>
  </si>
  <si>
    <t>2400000</t>
  </si>
  <si>
    <t>2337235</t>
  </si>
  <si>
    <t>2330000</t>
  </si>
  <si>
    <t>2300000</t>
  </si>
  <si>
    <t>1117160</t>
  </si>
  <si>
    <t>1110000</t>
  </si>
  <si>
    <t>1100000</t>
  </si>
  <si>
    <t>1010000</t>
  </si>
  <si>
    <t>1000000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</si>
  <si>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</si>
  <si>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</si>
  <si>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</si>
  <si>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</si>
  <si>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</si>
  <si>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</si>
  <si>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</si>
  <si>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</si>
  <si>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</si>
  <si>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</si>
  <si>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</si>
  <si>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</si>
  <si>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</si>
  <si>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</si>
  <si>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</si>
  <si>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</si>
  <si>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</si>
  <si>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</si>
  <si>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</si>
  <si>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</si>
  <si>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</si>
  <si>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</si>
  <si>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</si>
  <si>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</si>
  <si>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</si>
  <si>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</si>
  <si>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</si>
  <si>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</si>
  <si>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</si>
  <si>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</si>
  <si>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</si>
  <si>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</si>
  <si>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</si>
  <si>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</si>
  <si>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</si>
  <si>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</si>
  <si>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</si>
  <si>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</si>
  <si>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</si>
  <si>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</si>
  <si>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</si>
  <si>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</si>
  <si>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</si>
  <si>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</si>
  <si>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</si>
  <si>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</si>
  <si>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</si>
  <si>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</si>
  <si>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</si>
  <si>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</si>
  <si>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</si>
  <si>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</si>
  <si>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</si>
  <si>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</si>
  <si>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</si>
  <si>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</si>
  <si>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</si>
  <si>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</si>
  <si>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</si>
  <si>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</si>
  <si>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</si>
  <si>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</si>
  <si>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</si>
  <si>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</si>
  <si>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</si>
  <si>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</si>
  <si>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</si>
  <si>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</si>
  <si>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</si>
  <si>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</si>
  <si>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</si>
  <si>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</si>
  <si>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</si>
  <si>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</si>
  <si>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</si>
  <si>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</si>
  <si>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</si>
  <si>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</si>
  <si>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</si>
  <si>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</si>
  <si>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</si>
  <si>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</si>
  <si>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</si>
  <si>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</si>
  <si>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</si>
  <si>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</si>
  <si>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</si>
  <si>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</si>
  <si>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</si>
  <si>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</si>
  <si>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</si>
  <si>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</si>
  <si>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</si>
  <si>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</si>
  <si>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</si>
  <si>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</si>
  <si>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</si>
  <si>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</si>
  <si>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</si>
  <si>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</si>
  <si>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</si>
  <si>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</si>
  <si>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</si>
  <si>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</si>
  <si>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</si>
  <si>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</si>
  <si>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</si>
  <si>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</si>
  <si>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</si>
  <si>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</si>
  <si>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</si>
  <si>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</si>
  <si>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</si>
  <si>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</si>
  <si>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</si>
  <si>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</si>
  <si>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</si>
  <si>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</si>
  <si>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</si>
  <si>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</si>
  <si>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</si>
  <si>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</si>
  <si>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</si>
  <si>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</si>
  <si>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</si>
  <si>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</si>
  <si>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</si>
  <si>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</si>
  <si>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</si>
  <si>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</si>
  <si>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</si>
  <si>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</si>
  <si>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</si>
  <si>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14.2.00.00000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</si>
  <si>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</si>
  <si>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</si>
  <si>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</si>
  <si>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</si>
  <si>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</si>
  <si>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</si>
  <si>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</si>
  <si>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</si>
  <si>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</si>
  <si>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</si>
  <si>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</si>
  <si>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</si>
  <si>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</si>
  <si>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</si>
  <si>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</si>
  <si>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</si>
  <si>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</si>
  <si>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</si>
  <si>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</si>
  <si>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</si>
  <si>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</si>
  <si>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</si>
  <si>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</si>
  <si>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50.0.00.00000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</si>
  <si>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</si>
  <si>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</si>
  <si>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</si>
  <si>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</si>
  <si>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</si>
  <si>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</si>
  <si>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</si>
  <si>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</si>
  <si>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`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</si>
  <si>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</si>
  <si>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</si>
  <si>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</si>
  <si>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</si>
  <si>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</si>
  <si>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</si>
  <si>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</si>
  <si>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</si>
  <si>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</si>
  <si>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</si>
  <si>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</si>
  <si>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</si>
  <si>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</si>
  <si>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</si>
  <si>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</si>
  <si>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</si>
  <si>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</si>
  <si>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</si>
  <si>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</si>
  <si>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</si>
  <si>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</si>
  <si>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</si>
  <si>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</si>
  <si>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</si>
  <si>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</si>
  <si>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</si>
  <si>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</si>
  <si>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</si>
  <si>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</si>
  <si>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</si>
  <si>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</si>
  <si>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</si>
  <si>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</si>
  <si>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</si>
  <si>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</si>
  <si>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</si>
  <si>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</si>
  <si>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</si>
  <si>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</si>
  <si>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</si>
  <si>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</si>
  <si>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</si>
  <si>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</si>
  <si>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</si>
  <si>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</si>
  <si>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</si>
  <si>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</si>
  <si>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</si>
  <si>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</si>
  <si>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</si>
  <si>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</si>
  <si>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</si>
  <si>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</si>
  <si>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</si>
  <si>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</si>
  <si>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</si>
  <si>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</si>
  <si>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</si>
  <si>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</si>
  <si>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</si>
  <si>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</si>
  <si>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</si>
  <si>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</si>
  <si>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</si>
  <si>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</si>
  <si>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</si>
  <si>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</si>
  <si>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</si>
  <si>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</si>
  <si>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</si>
  <si>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</si>
  <si>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</si>
  <si>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</si>
  <si>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</si>
  <si>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</si>
  <si>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</si>
  <si>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</si>
  <si>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</si>
  <si>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</si>
  <si>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</si>
  <si>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</si>
  <si>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</si>
  <si>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</si>
  <si>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</si>
  <si>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</si>
  <si>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</si>
  <si>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</si>
  <si>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</si>
  <si>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</si>
  <si>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</si>
  <si>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</si>
  <si>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</si>
  <si>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14.1.01.15260</t>
  </si>
  <si>
    <t>24.2.02.72560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</si>
  <si>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</si>
  <si>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</si>
  <si>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</si>
  <si>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</si>
  <si>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</si>
  <si>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</si>
  <si>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</si>
  <si>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</si>
  <si>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</si>
  <si>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на финансирование дорожного хозяйства</t>
  </si>
  <si>
    <t>24.1.01.10040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</si>
  <si>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</si>
  <si>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</si>
  <si>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</si>
  <si>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</si>
  <si>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</si>
  <si>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</si>
  <si>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</si>
  <si>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</si>
  <si>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Расходы, связанные с деятельностью органов местного самоуправления</t>
  </si>
  <si>
    <t>50.0.00.11040</t>
  </si>
  <si>
    <t>Всего</t>
  </si>
  <si>
    <t>Условно-утвержденные расходы</t>
  </si>
  <si>
    <t>Мероприятия по строительству и реконструкции зданий дополнительного образования</t>
  </si>
  <si>
    <t>02.5.00.00000</t>
  </si>
  <si>
    <t>Расходы на реализацию мероприятий по строительству зданий дополнительного образования</t>
  </si>
  <si>
    <t>13.1.01.00000</t>
  </si>
  <si>
    <t>13.1.01.12170</t>
  </si>
  <si>
    <t>Мероприятия на реализацию регионального проекта ""Успех каждого ребенка"</t>
  </si>
  <si>
    <t>02.5.E2.00000</t>
  </si>
  <si>
    <t>02.5.E2.76890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</si>
  <si>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</si>
  <si>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</si>
  <si>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</si>
  <si>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</si>
  <si>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03.1.P1.75480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</si>
  <si>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</si>
  <si>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</si>
  <si>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</si>
  <si>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03.1.03.75520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</si>
  <si>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период  2022-2023 годов</t>
  </si>
  <si>
    <t>Расходы на осуществление ежемесячных выплат на детей в возрасте от трех до семи лет включительно</t>
  </si>
  <si>
    <t>03.1.01.R3020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</si>
  <si>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</si>
  <si>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</si>
  <si>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 xml:space="preserve">Расходы на реализацию мероприятий по  строительству и реконструкции  объектов водоснабжения и водоотведения муниципальной собственности, выполняемые за счет бюджета муниципального района </t>
  </si>
  <si>
    <t>14.2.02.00000</t>
  </si>
  <si>
    <t>14.2.02.10250</t>
  </si>
  <si>
    <t>Повышение  эффективности  работы,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</si>
  <si>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03.1.01.75510</t>
  </si>
  <si>
    <t>Уточненный план на 2023 год (руб.)</t>
  </si>
  <si>
    <t>Уточненный план на 2022 год (руб.)</t>
  </si>
  <si>
    <t>Финансовое обеспечение готовности МУ "МЦУ"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</si>
  <si>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10.1.02.00000</t>
  </si>
  <si>
    <t>10.1.02.12240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</si>
  <si>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</si>
  <si>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</si>
  <si>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02.5.E2.16890</t>
  </si>
  <si>
    <t xml:space="preserve">                 Приложение 4</t>
  </si>
  <si>
    <t>11.2.00.00000</t>
  </si>
  <si>
    <t>11.2.01.00000</t>
  </si>
  <si>
    <t>11.2.01.12260</t>
  </si>
  <si>
    <t xml:space="preserve">  от 25.03.2021     № 92                      </t>
  </si>
</sst>
</file>

<file path=xl/styles.xml><?xml version="1.0" encoding="utf-8"?>
<styleSheet xmlns="http://schemas.openxmlformats.org/spreadsheetml/2006/main">
  <numFmts count="1">
    <numFmt numFmtId="164" formatCode="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317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8" fillId="0" borderId="0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0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2" xfId="1" applyNumberFormat="1" applyFont="1" applyFill="1" applyBorder="1" applyAlignment="1" applyProtection="1">
      <alignment horizontal="center"/>
      <protection hidden="1"/>
    </xf>
    <xf numFmtId="164" fontId="3" fillId="2" borderId="11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4" xfId="0" applyFont="1" applyBorder="1" applyAlignment="1">
      <alignment vertical="top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center" wrapText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center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center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/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8" xfId="0" applyFont="1" applyBorder="1" applyAlignment="1">
      <alignment horizontal="left" wrapText="1"/>
    </xf>
    <xf numFmtId="0" fontId="1" fillId="0" borderId="11" xfId="1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73"/>
  <sheetViews>
    <sheetView showGridLines="0" tabSelected="1" zoomScale="98" zoomScaleNormal="98" zoomScaleSheetLayoutView="100" workbookViewId="0">
      <selection activeCell="G1" sqref="G1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6.5703125" style="5" customWidth="1"/>
    <col min="8" max="8" width="14.28515625" style="5" customWidth="1"/>
    <col min="9" max="9" width="5.42578125" style="5" customWidth="1"/>
    <col min="10" max="10" width="15.28515625" style="5" customWidth="1"/>
    <col min="11" max="11" width="13.57031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>
      <c r="A1" s="2"/>
      <c r="B1" s="2"/>
      <c r="C1" s="2"/>
      <c r="D1" s="2"/>
      <c r="E1" s="2"/>
      <c r="F1" s="2"/>
      <c r="G1" s="2"/>
      <c r="H1" s="311" t="s">
        <v>345</v>
      </c>
      <c r="I1" s="311"/>
      <c r="J1" s="311"/>
      <c r="K1" s="311"/>
      <c r="L1" s="67"/>
    </row>
    <row r="2" spans="1:12" ht="15.6" customHeight="1">
      <c r="A2" s="2"/>
      <c r="B2" s="2"/>
      <c r="C2" s="2"/>
      <c r="D2" s="2"/>
      <c r="E2" s="2"/>
      <c r="F2" s="2"/>
      <c r="G2" s="314" t="s">
        <v>229</v>
      </c>
      <c r="H2" s="314"/>
      <c r="I2" s="314"/>
      <c r="J2" s="314"/>
      <c r="K2" s="314"/>
      <c r="L2" s="314"/>
    </row>
    <row r="3" spans="1:12" ht="15.6" customHeight="1">
      <c r="A3" s="2"/>
      <c r="B3" s="2"/>
      <c r="C3" s="2"/>
      <c r="D3" s="2"/>
      <c r="E3" s="2"/>
      <c r="F3" s="2"/>
      <c r="G3" s="2"/>
      <c r="H3" s="312" t="s">
        <v>349</v>
      </c>
      <c r="I3" s="312"/>
      <c r="J3" s="312"/>
      <c r="K3" s="312"/>
      <c r="L3" s="67"/>
    </row>
    <row r="4" spans="1:12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78.75" customHeight="1">
      <c r="A5" s="2"/>
      <c r="B5" s="313" t="s">
        <v>327</v>
      </c>
      <c r="C5" s="313"/>
      <c r="D5" s="313"/>
      <c r="E5" s="313"/>
      <c r="F5" s="313"/>
      <c r="G5" s="313"/>
      <c r="H5" s="313"/>
      <c r="I5" s="313"/>
      <c r="J5" s="313"/>
      <c r="K5" s="313"/>
      <c r="L5" s="68"/>
    </row>
    <row r="6" spans="1:12" ht="14.4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0.5" customHeight="1">
      <c r="A7" s="2"/>
      <c r="B7" s="3"/>
      <c r="C7" s="3"/>
      <c r="D7" s="3"/>
      <c r="E7" s="4"/>
      <c r="F7" s="4"/>
      <c r="G7" s="41" t="s">
        <v>46</v>
      </c>
      <c r="H7" s="105" t="s">
        <v>45</v>
      </c>
      <c r="I7" s="41" t="s">
        <v>44</v>
      </c>
      <c r="J7" s="41" t="s">
        <v>338</v>
      </c>
      <c r="K7" s="41" t="s">
        <v>337</v>
      </c>
      <c r="L7" s="58"/>
    </row>
    <row r="8" spans="1:12" ht="51.75" customHeight="1">
      <c r="A8" s="1"/>
      <c r="B8" s="302" t="s">
        <v>43</v>
      </c>
      <c r="C8" s="302"/>
      <c r="D8" s="302"/>
      <c r="E8" s="302"/>
      <c r="F8" s="303"/>
      <c r="G8" s="40" t="s">
        <v>292</v>
      </c>
      <c r="H8" s="171" t="s">
        <v>82</v>
      </c>
      <c r="I8" s="172" t="s">
        <v>0</v>
      </c>
      <c r="J8" s="173">
        <f>SUM(J9+J69+J73)</f>
        <v>637235163</v>
      </c>
      <c r="K8" s="173">
        <f>SUM(K9+K69+K73)</f>
        <v>525822655</v>
      </c>
      <c r="L8" s="59"/>
    </row>
    <row r="9" spans="1:12" ht="47.25">
      <c r="A9" s="1"/>
      <c r="B9" s="307" t="s">
        <v>42</v>
      </c>
      <c r="C9" s="307"/>
      <c r="D9" s="307"/>
      <c r="E9" s="307"/>
      <c r="F9" s="308"/>
      <c r="G9" s="234" t="s">
        <v>196</v>
      </c>
      <c r="H9" s="174" t="s">
        <v>191</v>
      </c>
      <c r="I9" s="175" t="s">
        <v>0</v>
      </c>
      <c r="J9" s="176">
        <f>SUM(J10+J40+J55)</f>
        <v>536083455</v>
      </c>
      <c r="K9" s="176">
        <f>SUM(K10+K40+K55)</f>
        <v>524251655</v>
      </c>
      <c r="L9" s="60"/>
    </row>
    <row r="10" spans="1:12" ht="78.75">
      <c r="A10" s="1"/>
      <c r="B10" s="48"/>
      <c r="C10" s="48"/>
      <c r="D10" s="48"/>
      <c r="E10" s="48"/>
      <c r="F10" s="49"/>
      <c r="G10" s="235" t="s">
        <v>241</v>
      </c>
      <c r="H10" s="177" t="s">
        <v>83</v>
      </c>
      <c r="I10" s="175"/>
      <c r="J10" s="176">
        <f>SUM(J11+J13+J15+J17+J21+J24+J28+J30+J32+J34+J36+J19+J38+J26)</f>
        <v>502917926</v>
      </c>
      <c r="K10" s="176">
        <f>SUM(K11+K13+K15+K17+K21+K24+K28+K30+K32+K34+K36+K19+K38+K26)</f>
        <v>491436385</v>
      </c>
      <c r="L10" s="60"/>
    </row>
    <row r="11" spans="1:12" ht="31.5">
      <c r="A11" s="1"/>
      <c r="B11" s="309" t="s">
        <v>41</v>
      </c>
      <c r="C11" s="309"/>
      <c r="D11" s="309"/>
      <c r="E11" s="309"/>
      <c r="F11" s="310"/>
      <c r="G11" s="116" t="s">
        <v>51</v>
      </c>
      <c r="H11" s="178" t="s">
        <v>84</v>
      </c>
      <c r="I11" s="179" t="s">
        <v>0</v>
      </c>
      <c r="J11" s="180">
        <f>SUM(J12:J12)</f>
        <v>40983000</v>
      </c>
      <c r="K11" s="180">
        <f>SUM(K12:K12)</f>
        <v>25978000</v>
      </c>
      <c r="L11" s="61"/>
    </row>
    <row r="12" spans="1:12" ht="47.25">
      <c r="A12" s="1"/>
      <c r="B12" s="300">
        <v>500</v>
      </c>
      <c r="C12" s="300"/>
      <c r="D12" s="300"/>
      <c r="E12" s="300"/>
      <c r="F12" s="301"/>
      <c r="G12" s="33" t="s">
        <v>4</v>
      </c>
      <c r="H12" s="181" t="s">
        <v>0</v>
      </c>
      <c r="I12" s="179">
        <v>600</v>
      </c>
      <c r="J12" s="180">
        <v>40983000</v>
      </c>
      <c r="K12" s="180">
        <v>25978000</v>
      </c>
      <c r="L12" s="61"/>
    </row>
    <row r="13" spans="1:12" ht="31.5">
      <c r="A13" s="1"/>
      <c r="B13" s="298" t="s">
        <v>40</v>
      </c>
      <c r="C13" s="298"/>
      <c r="D13" s="298"/>
      <c r="E13" s="298"/>
      <c r="F13" s="299"/>
      <c r="G13" s="34" t="s">
        <v>52</v>
      </c>
      <c r="H13" s="178" t="s">
        <v>85</v>
      </c>
      <c r="I13" s="179" t="s">
        <v>0</v>
      </c>
      <c r="J13" s="180">
        <f>SUM(J14:J14)</f>
        <v>43253676</v>
      </c>
      <c r="K13" s="180">
        <f>SUM(K14:K14)</f>
        <v>25467152</v>
      </c>
      <c r="L13" s="61"/>
    </row>
    <row r="14" spans="1:12" ht="47.25">
      <c r="A14" s="1"/>
      <c r="B14" s="309">
        <v>100</v>
      </c>
      <c r="C14" s="309"/>
      <c r="D14" s="309"/>
      <c r="E14" s="309"/>
      <c r="F14" s="310"/>
      <c r="G14" s="34" t="s">
        <v>4</v>
      </c>
      <c r="H14" s="183" t="s">
        <v>0</v>
      </c>
      <c r="I14" s="179">
        <v>600</v>
      </c>
      <c r="J14" s="180">
        <v>43253676</v>
      </c>
      <c r="K14" s="180">
        <v>25467152</v>
      </c>
      <c r="L14" s="61"/>
    </row>
    <row r="15" spans="1:12" ht="31.5">
      <c r="A15" s="1"/>
      <c r="B15" s="309">
        <v>200</v>
      </c>
      <c r="C15" s="309"/>
      <c r="D15" s="309"/>
      <c r="E15" s="309"/>
      <c r="F15" s="310"/>
      <c r="G15" s="34" t="s">
        <v>53</v>
      </c>
      <c r="H15" s="184" t="s">
        <v>90</v>
      </c>
      <c r="I15" s="179"/>
      <c r="J15" s="180">
        <f>SUM(J16:J16)</f>
        <v>13743000</v>
      </c>
      <c r="K15" s="180">
        <f>SUM(K16:K16)</f>
        <v>8432000</v>
      </c>
      <c r="L15" s="61"/>
    </row>
    <row r="16" spans="1:12" ht="47.25">
      <c r="A16" s="1"/>
      <c r="B16" s="309">
        <v>300</v>
      </c>
      <c r="C16" s="309"/>
      <c r="D16" s="309"/>
      <c r="E16" s="309"/>
      <c r="F16" s="310"/>
      <c r="G16" s="34" t="s">
        <v>4</v>
      </c>
      <c r="H16" s="185" t="s">
        <v>0</v>
      </c>
      <c r="I16" s="179">
        <v>600</v>
      </c>
      <c r="J16" s="180">
        <v>13743000</v>
      </c>
      <c r="K16" s="180">
        <v>8432000</v>
      </c>
      <c r="L16" s="61"/>
    </row>
    <row r="17" spans="1:12" ht="63">
      <c r="A17" s="1"/>
      <c r="B17" s="144"/>
      <c r="C17" s="144"/>
      <c r="D17" s="144"/>
      <c r="E17" s="144"/>
      <c r="F17" s="145"/>
      <c r="G17" s="34" t="s">
        <v>249</v>
      </c>
      <c r="H17" s="185" t="s">
        <v>260</v>
      </c>
      <c r="I17" s="179"/>
      <c r="J17" s="180">
        <f>SUM(J18:J18)</f>
        <v>16576000</v>
      </c>
      <c r="K17" s="180">
        <f>SUM(K18:K18)</f>
        <v>10170000</v>
      </c>
      <c r="L17" s="61"/>
    </row>
    <row r="18" spans="1:12" ht="47.25">
      <c r="A18" s="1"/>
      <c r="B18" s="144"/>
      <c r="C18" s="144"/>
      <c r="D18" s="144"/>
      <c r="E18" s="144"/>
      <c r="F18" s="145"/>
      <c r="G18" s="34" t="s">
        <v>4</v>
      </c>
      <c r="H18" s="185" t="s">
        <v>0</v>
      </c>
      <c r="I18" s="179">
        <v>600</v>
      </c>
      <c r="J18" s="180">
        <v>16576000</v>
      </c>
      <c r="K18" s="180">
        <v>10170000</v>
      </c>
      <c r="L18" s="61"/>
    </row>
    <row r="19" spans="1:12" ht="47.25">
      <c r="A19" s="1"/>
      <c r="B19" s="152"/>
      <c r="C19" s="152"/>
      <c r="D19" s="152"/>
      <c r="E19" s="152"/>
      <c r="F19" s="153"/>
      <c r="G19" s="34" t="s">
        <v>290</v>
      </c>
      <c r="H19" s="185" t="s">
        <v>291</v>
      </c>
      <c r="I19" s="179"/>
      <c r="J19" s="180">
        <f>SUM(J20:J20)</f>
        <v>3357000</v>
      </c>
      <c r="K19" s="180">
        <f>SUM(K20:K20)</f>
        <v>2060000</v>
      </c>
      <c r="L19" s="61"/>
    </row>
    <row r="20" spans="1:12" ht="47.25">
      <c r="A20" s="1"/>
      <c r="B20" s="152"/>
      <c r="C20" s="152"/>
      <c r="D20" s="152"/>
      <c r="E20" s="152"/>
      <c r="F20" s="153"/>
      <c r="G20" s="34" t="s">
        <v>4</v>
      </c>
      <c r="H20" s="185" t="s">
        <v>0</v>
      </c>
      <c r="I20" s="179">
        <v>600</v>
      </c>
      <c r="J20" s="180">
        <v>3357000</v>
      </c>
      <c r="K20" s="180">
        <v>2060000</v>
      </c>
      <c r="L20" s="61"/>
    </row>
    <row r="21" spans="1:12" ht="31.5">
      <c r="A21" s="1"/>
      <c r="B21" s="309">
        <v>600</v>
      </c>
      <c r="C21" s="309"/>
      <c r="D21" s="309"/>
      <c r="E21" s="309"/>
      <c r="F21" s="310"/>
      <c r="G21" s="34" t="s">
        <v>55</v>
      </c>
      <c r="H21" s="186" t="s">
        <v>89</v>
      </c>
      <c r="I21" s="179"/>
      <c r="J21" s="180">
        <f>SUM(J22:J23)</f>
        <v>12476000</v>
      </c>
      <c r="K21" s="180">
        <f>SUM(K22:K23)</f>
        <v>7506000</v>
      </c>
      <c r="L21" s="61"/>
    </row>
    <row r="22" spans="1:12" ht="94.5">
      <c r="A22" s="1"/>
      <c r="B22" s="300">
        <v>800</v>
      </c>
      <c r="C22" s="300"/>
      <c r="D22" s="300"/>
      <c r="E22" s="300"/>
      <c r="F22" s="301"/>
      <c r="G22" s="34" t="s">
        <v>3</v>
      </c>
      <c r="H22" s="182" t="s">
        <v>0</v>
      </c>
      <c r="I22" s="179">
        <v>100</v>
      </c>
      <c r="J22" s="180">
        <v>9807000</v>
      </c>
      <c r="K22" s="180">
        <v>5901000</v>
      </c>
      <c r="L22" s="61"/>
    </row>
    <row r="23" spans="1:12" ht="47.25">
      <c r="A23" s="1"/>
      <c r="B23" s="300">
        <v>800</v>
      </c>
      <c r="C23" s="300"/>
      <c r="D23" s="300"/>
      <c r="E23" s="300"/>
      <c r="F23" s="301"/>
      <c r="G23" s="34" t="s">
        <v>4</v>
      </c>
      <c r="H23" s="182" t="s">
        <v>0</v>
      </c>
      <c r="I23" s="179">
        <v>600</v>
      </c>
      <c r="J23" s="180">
        <v>2669000</v>
      </c>
      <c r="K23" s="180">
        <v>1605000</v>
      </c>
      <c r="L23" s="61"/>
    </row>
    <row r="24" spans="1:12" ht="15.75">
      <c r="A24" s="1"/>
      <c r="B24" s="301" t="s">
        <v>39</v>
      </c>
      <c r="C24" s="306"/>
      <c r="D24" s="306"/>
      <c r="E24" s="306"/>
      <c r="F24" s="306"/>
      <c r="G24" s="116" t="s">
        <v>54</v>
      </c>
      <c r="H24" s="184" t="s">
        <v>91</v>
      </c>
      <c r="I24" s="179" t="s">
        <v>0</v>
      </c>
      <c r="J24" s="180">
        <f>SUM(J25)</f>
        <v>95000</v>
      </c>
      <c r="K24" s="180">
        <f>SUM(K25)</f>
        <v>57000</v>
      </c>
      <c r="L24" s="61"/>
    </row>
    <row r="25" spans="1:12" ht="31.5">
      <c r="A25" s="1"/>
      <c r="B25" s="309">
        <v>300</v>
      </c>
      <c r="C25" s="309"/>
      <c r="D25" s="309"/>
      <c r="E25" s="309"/>
      <c r="F25" s="310"/>
      <c r="G25" s="34" t="s">
        <v>5</v>
      </c>
      <c r="H25" s="185" t="s">
        <v>0</v>
      </c>
      <c r="I25" s="179">
        <v>300</v>
      </c>
      <c r="J25" s="180">
        <v>95000</v>
      </c>
      <c r="K25" s="180">
        <v>57000</v>
      </c>
      <c r="L25" s="61"/>
    </row>
    <row r="26" spans="1:12" ht="63">
      <c r="A26" s="1"/>
      <c r="B26" s="290"/>
      <c r="C26" s="290"/>
      <c r="D26" s="290"/>
      <c r="E26" s="290"/>
      <c r="F26" s="291"/>
      <c r="G26" s="34" t="s">
        <v>342</v>
      </c>
      <c r="H26" s="185" t="s">
        <v>343</v>
      </c>
      <c r="I26" s="179"/>
      <c r="J26" s="180">
        <f>SUM(J27)</f>
        <v>13818984</v>
      </c>
      <c r="K26" s="180">
        <f>SUM(K27)</f>
        <v>13818984</v>
      </c>
      <c r="L26" s="61"/>
    </row>
    <row r="27" spans="1:12" ht="47.25">
      <c r="A27" s="1"/>
      <c r="B27" s="290"/>
      <c r="C27" s="290"/>
      <c r="D27" s="290"/>
      <c r="E27" s="290"/>
      <c r="F27" s="291"/>
      <c r="G27" s="34" t="s">
        <v>4</v>
      </c>
      <c r="H27" s="182" t="s">
        <v>0</v>
      </c>
      <c r="I27" s="179">
        <v>600</v>
      </c>
      <c r="J27" s="180">
        <v>13818984</v>
      </c>
      <c r="K27" s="180">
        <v>13818984</v>
      </c>
      <c r="L27" s="61"/>
    </row>
    <row r="28" spans="1:12" ht="78.75">
      <c r="A28" s="1"/>
      <c r="B28" s="46"/>
      <c r="C28" s="46"/>
      <c r="D28" s="46"/>
      <c r="E28" s="46"/>
      <c r="F28" s="47"/>
      <c r="G28" s="34" t="s">
        <v>88</v>
      </c>
      <c r="H28" s="184" t="s">
        <v>264</v>
      </c>
      <c r="I28" s="179" t="s">
        <v>0</v>
      </c>
      <c r="J28" s="180">
        <f>SUM(J29)</f>
        <v>24426058</v>
      </c>
      <c r="K28" s="180">
        <f>SUM(K29)</f>
        <v>24426058</v>
      </c>
      <c r="L28" s="61"/>
    </row>
    <row r="29" spans="1:12" ht="47.25">
      <c r="A29" s="1"/>
      <c r="B29" s="46"/>
      <c r="C29" s="46"/>
      <c r="D29" s="46"/>
      <c r="E29" s="46"/>
      <c r="F29" s="47"/>
      <c r="G29" s="35" t="s">
        <v>4</v>
      </c>
      <c r="H29" s="187" t="s">
        <v>0</v>
      </c>
      <c r="I29" s="179">
        <v>600</v>
      </c>
      <c r="J29" s="180">
        <v>24426058</v>
      </c>
      <c r="K29" s="180">
        <v>24426058</v>
      </c>
      <c r="L29" s="61"/>
    </row>
    <row r="30" spans="1:12" ht="47.25">
      <c r="A30" s="1"/>
      <c r="B30" s="46"/>
      <c r="C30" s="46"/>
      <c r="D30" s="46"/>
      <c r="E30" s="46"/>
      <c r="F30" s="47"/>
      <c r="G30" s="34" t="s">
        <v>86</v>
      </c>
      <c r="H30" s="184" t="s">
        <v>265</v>
      </c>
      <c r="I30" s="179" t="s">
        <v>0</v>
      </c>
      <c r="J30" s="180">
        <f>SUM(J31)</f>
        <v>215281842</v>
      </c>
      <c r="K30" s="180">
        <f>SUM(K31)</f>
        <v>243365705</v>
      </c>
      <c r="L30" s="61"/>
    </row>
    <row r="31" spans="1:12" ht="47.25">
      <c r="A31" s="1"/>
      <c r="B31" s="46"/>
      <c r="C31" s="46"/>
      <c r="D31" s="46"/>
      <c r="E31" s="46"/>
      <c r="F31" s="47"/>
      <c r="G31" s="34" t="s">
        <v>4</v>
      </c>
      <c r="H31" s="181" t="s">
        <v>0</v>
      </c>
      <c r="I31" s="179">
        <v>600</v>
      </c>
      <c r="J31" s="180">
        <v>215281842</v>
      </c>
      <c r="K31" s="180">
        <v>243365705</v>
      </c>
      <c r="L31" s="61"/>
    </row>
    <row r="32" spans="1:12" ht="47.25">
      <c r="A32" s="1"/>
      <c r="B32" s="46"/>
      <c r="C32" s="46"/>
      <c r="D32" s="46"/>
      <c r="E32" s="46"/>
      <c r="F32" s="47"/>
      <c r="G32" s="34" t="s">
        <v>87</v>
      </c>
      <c r="H32" s="184" t="s">
        <v>266</v>
      </c>
      <c r="I32" s="179" t="s">
        <v>0</v>
      </c>
      <c r="J32" s="180">
        <f>SUM(J33)</f>
        <v>13951923</v>
      </c>
      <c r="K32" s="180">
        <f>SUM(K33)</f>
        <v>13951923</v>
      </c>
      <c r="L32" s="61"/>
    </row>
    <row r="33" spans="1:12" ht="47.25">
      <c r="A33" s="1"/>
      <c r="B33" s="46"/>
      <c r="C33" s="46"/>
      <c r="D33" s="46"/>
      <c r="E33" s="46"/>
      <c r="F33" s="47"/>
      <c r="G33" s="34" t="s">
        <v>4</v>
      </c>
      <c r="H33" s="182"/>
      <c r="I33" s="179">
        <v>600</v>
      </c>
      <c r="J33" s="180">
        <v>13951923</v>
      </c>
      <c r="K33" s="180">
        <v>13951923</v>
      </c>
      <c r="L33" s="61"/>
    </row>
    <row r="34" spans="1:12" ht="47.25">
      <c r="A34" s="1"/>
      <c r="B34" s="46"/>
      <c r="C34" s="46"/>
      <c r="D34" s="46"/>
      <c r="E34" s="46"/>
      <c r="F34" s="47"/>
      <c r="G34" s="108" t="s">
        <v>243</v>
      </c>
      <c r="H34" s="186" t="s">
        <v>267</v>
      </c>
      <c r="I34" s="179"/>
      <c r="J34" s="180">
        <f>SUM(J35)</f>
        <v>86589549</v>
      </c>
      <c r="K34" s="180">
        <f>SUM(K35)</f>
        <v>97885295</v>
      </c>
      <c r="L34" s="61"/>
    </row>
    <row r="35" spans="1:12" ht="47.25">
      <c r="A35" s="1"/>
      <c r="B35" s="46"/>
      <c r="C35" s="46"/>
      <c r="D35" s="46"/>
      <c r="E35" s="46"/>
      <c r="F35" s="47"/>
      <c r="G35" s="34" t="s">
        <v>4</v>
      </c>
      <c r="H35" s="182" t="s">
        <v>0</v>
      </c>
      <c r="I35" s="179">
        <v>600</v>
      </c>
      <c r="J35" s="180">
        <v>86589549</v>
      </c>
      <c r="K35" s="180">
        <v>97885295</v>
      </c>
      <c r="L35" s="61"/>
    </row>
    <row r="36" spans="1:12" ht="63">
      <c r="A36" s="1"/>
      <c r="B36" s="138"/>
      <c r="C36" s="138"/>
      <c r="D36" s="138"/>
      <c r="E36" s="138"/>
      <c r="F36" s="139"/>
      <c r="G36" s="34" t="s">
        <v>249</v>
      </c>
      <c r="H36" s="182" t="s">
        <v>250</v>
      </c>
      <c r="I36" s="179"/>
      <c r="J36" s="180">
        <f>SUM(J37)</f>
        <v>6082025</v>
      </c>
      <c r="K36" s="180">
        <f>SUM(K37)</f>
        <v>6082025</v>
      </c>
      <c r="L36" s="61"/>
    </row>
    <row r="37" spans="1:12" ht="47.25">
      <c r="A37" s="1"/>
      <c r="B37" s="138"/>
      <c r="C37" s="138"/>
      <c r="D37" s="138"/>
      <c r="E37" s="138"/>
      <c r="F37" s="139"/>
      <c r="G37" s="34" t="s">
        <v>4</v>
      </c>
      <c r="H37" s="182" t="s">
        <v>0</v>
      </c>
      <c r="I37" s="179">
        <v>600</v>
      </c>
      <c r="J37" s="180">
        <v>6082025</v>
      </c>
      <c r="K37" s="180">
        <v>6082025</v>
      </c>
      <c r="L37" s="61"/>
    </row>
    <row r="38" spans="1:12" ht="65.25" customHeight="1">
      <c r="A38" s="1"/>
      <c r="B38" s="272"/>
      <c r="C38" s="272"/>
      <c r="D38" s="272"/>
      <c r="E38" s="272"/>
      <c r="F38" s="273"/>
      <c r="G38" s="34" t="s">
        <v>324</v>
      </c>
      <c r="H38" s="182" t="s">
        <v>325</v>
      </c>
      <c r="I38" s="179"/>
      <c r="J38" s="180">
        <f>SUM(J39)</f>
        <v>12283869</v>
      </c>
      <c r="K38" s="180">
        <f>SUM(K39)</f>
        <v>12236243</v>
      </c>
      <c r="L38" s="61"/>
    </row>
    <row r="39" spans="1:12" ht="47.25">
      <c r="A39" s="1"/>
      <c r="B39" s="272"/>
      <c r="C39" s="272"/>
      <c r="D39" s="272"/>
      <c r="E39" s="272"/>
      <c r="F39" s="273"/>
      <c r="G39" s="34" t="s">
        <v>4</v>
      </c>
      <c r="H39" s="182" t="s">
        <v>0</v>
      </c>
      <c r="I39" s="179">
        <v>600</v>
      </c>
      <c r="J39" s="180">
        <v>12283869</v>
      </c>
      <c r="K39" s="180">
        <v>12236243</v>
      </c>
      <c r="L39" s="61"/>
    </row>
    <row r="40" spans="1:12" ht="31.5">
      <c r="A40" s="1"/>
      <c r="B40" s="46"/>
      <c r="C40" s="46"/>
      <c r="D40" s="46"/>
      <c r="E40" s="46"/>
      <c r="F40" s="47"/>
      <c r="G40" s="104" t="s">
        <v>93</v>
      </c>
      <c r="H40" s="177" t="s">
        <v>92</v>
      </c>
      <c r="I40" s="179"/>
      <c r="J40" s="188">
        <f>SUM(J41+J43+J45+J47+J52)</f>
        <v>29059483</v>
      </c>
      <c r="K40" s="188">
        <f>SUM(K41+K43+K45+K47+K52)</f>
        <v>29073224</v>
      </c>
      <c r="L40" s="60"/>
    </row>
    <row r="41" spans="1:12" ht="63">
      <c r="A41" s="1"/>
      <c r="B41" s="46"/>
      <c r="C41" s="46"/>
      <c r="D41" s="46"/>
      <c r="E41" s="46"/>
      <c r="F41" s="47"/>
      <c r="G41" s="116" t="s">
        <v>56</v>
      </c>
      <c r="H41" s="184" t="s">
        <v>94</v>
      </c>
      <c r="I41" s="179"/>
      <c r="J41" s="189">
        <f>SUM(J42)</f>
        <v>343524</v>
      </c>
      <c r="K41" s="189">
        <f>SUM(K42)</f>
        <v>357265</v>
      </c>
      <c r="L41" s="61"/>
    </row>
    <row r="42" spans="1:12" ht="31.5">
      <c r="A42" s="1"/>
      <c r="B42" s="46"/>
      <c r="C42" s="46"/>
      <c r="D42" s="46"/>
      <c r="E42" s="46"/>
      <c r="F42" s="47"/>
      <c r="G42" s="36" t="s">
        <v>5</v>
      </c>
      <c r="H42" s="190"/>
      <c r="I42" s="179">
        <v>300</v>
      </c>
      <c r="J42" s="180">
        <v>343524</v>
      </c>
      <c r="K42" s="180">
        <v>357265</v>
      </c>
      <c r="L42" s="61"/>
    </row>
    <row r="43" spans="1:12" ht="80.25" customHeight="1">
      <c r="A43" s="1"/>
      <c r="B43" s="46"/>
      <c r="C43" s="46"/>
      <c r="D43" s="46"/>
      <c r="E43" s="46"/>
      <c r="F43" s="47"/>
      <c r="G43" s="108" t="s">
        <v>230</v>
      </c>
      <c r="H43" s="186" t="s">
        <v>268</v>
      </c>
      <c r="I43" s="179"/>
      <c r="J43" s="180">
        <f>SUM(J44)</f>
        <v>6666715</v>
      </c>
      <c r="K43" s="180">
        <f>SUM(K44)</f>
        <v>6666715</v>
      </c>
      <c r="L43" s="61"/>
    </row>
    <row r="44" spans="1:12" ht="47.25">
      <c r="A44" s="1"/>
      <c r="B44" s="46"/>
      <c r="C44" s="46"/>
      <c r="D44" s="46"/>
      <c r="E44" s="46"/>
      <c r="F44" s="47"/>
      <c r="G44" s="34" t="s">
        <v>4</v>
      </c>
      <c r="H44" s="183" t="s">
        <v>0</v>
      </c>
      <c r="I44" s="179">
        <v>600</v>
      </c>
      <c r="J44" s="180">
        <v>6666715</v>
      </c>
      <c r="K44" s="180">
        <v>6666715</v>
      </c>
      <c r="L44" s="61"/>
    </row>
    <row r="45" spans="1:12" ht="63">
      <c r="A45" s="1"/>
      <c r="B45" s="46"/>
      <c r="C45" s="46"/>
      <c r="D45" s="46"/>
      <c r="E45" s="46"/>
      <c r="F45" s="47"/>
      <c r="G45" s="108" t="s">
        <v>95</v>
      </c>
      <c r="H45" s="184" t="s">
        <v>269</v>
      </c>
      <c r="I45" s="179"/>
      <c r="J45" s="180">
        <f>SUM(J46:J46)</f>
        <v>17147514</v>
      </c>
      <c r="K45" s="180">
        <f>SUM(K46:K46)</f>
        <v>17147514</v>
      </c>
      <c r="L45" s="61"/>
    </row>
    <row r="46" spans="1:12" ht="31.5">
      <c r="A46" s="1"/>
      <c r="B46" s="46"/>
      <c r="C46" s="46"/>
      <c r="D46" s="46"/>
      <c r="E46" s="46"/>
      <c r="F46" s="47"/>
      <c r="G46" s="36" t="s">
        <v>5</v>
      </c>
      <c r="H46" s="181"/>
      <c r="I46" s="179">
        <v>300</v>
      </c>
      <c r="J46" s="180">
        <v>17147514</v>
      </c>
      <c r="K46" s="180">
        <v>17147514</v>
      </c>
      <c r="L46" s="61"/>
    </row>
    <row r="47" spans="1:12" ht="31.5">
      <c r="A47" s="1"/>
      <c r="B47" s="46"/>
      <c r="C47" s="46"/>
      <c r="D47" s="46"/>
      <c r="E47" s="46"/>
      <c r="F47" s="47"/>
      <c r="G47" s="34" t="s">
        <v>96</v>
      </c>
      <c r="H47" s="184" t="s">
        <v>270</v>
      </c>
      <c r="I47" s="179"/>
      <c r="J47" s="180">
        <f>SUM(J48:J51)</f>
        <v>2626345</v>
      </c>
      <c r="K47" s="180">
        <f>SUM(K48:K51)</f>
        <v>2626345</v>
      </c>
      <c r="L47" s="61"/>
    </row>
    <row r="48" spans="1:12" ht="94.5">
      <c r="A48" s="1"/>
      <c r="B48" s="250"/>
      <c r="C48" s="250"/>
      <c r="D48" s="250"/>
      <c r="E48" s="250"/>
      <c r="F48" s="251"/>
      <c r="G48" s="34" t="s">
        <v>3</v>
      </c>
      <c r="H48" s="182" t="s">
        <v>0</v>
      </c>
      <c r="I48" s="179">
        <v>100</v>
      </c>
      <c r="J48" s="180">
        <v>21000</v>
      </c>
      <c r="K48" s="180">
        <v>21000</v>
      </c>
      <c r="L48" s="61"/>
    </row>
    <row r="49" spans="1:12" ht="31.5">
      <c r="A49" s="1"/>
      <c r="B49" s="132"/>
      <c r="C49" s="132"/>
      <c r="D49" s="132"/>
      <c r="E49" s="132"/>
      <c r="F49" s="133"/>
      <c r="G49" s="34" t="s">
        <v>2</v>
      </c>
      <c r="H49" s="182" t="s">
        <v>0</v>
      </c>
      <c r="I49" s="179">
        <v>200</v>
      </c>
      <c r="J49" s="180">
        <v>18564</v>
      </c>
      <c r="K49" s="180">
        <v>18564</v>
      </c>
      <c r="L49" s="61"/>
    </row>
    <row r="50" spans="1:12" ht="31.5">
      <c r="A50" s="1"/>
      <c r="B50" s="46"/>
      <c r="C50" s="46"/>
      <c r="D50" s="46"/>
      <c r="E50" s="46"/>
      <c r="F50" s="47"/>
      <c r="G50" s="34" t="s">
        <v>5</v>
      </c>
      <c r="H50" s="182"/>
      <c r="I50" s="179">
        <v>300</v>
      </c>
      <c r="J50" s="180">
        <v>2009581</v>
      </c>
      <c r="K50" s="180">
        <v>2009581</v>
      </c>
      <c r="L50" s="61"/>
    </row>
    <row r="51" spans="1:12" ht="47.25">
      <c r="A51" s="1"/>
      <c r="B51" s="152"/>
      <c r="C51" s="152"/>
      <c r="D51" s="152"/>
      <c r="E51" s="152"/>
      <c r="F51" s="153"/>
      <c r="G51" s="34" t="s">
        <v>4</v>
      </c>
      <c r="H51" s="183" t="s">
        <v>0</v>
      </c>
      <c r="I51" s="179">
        <v>600</v>
      </c>
      <c r="J51" s="180">
        <v>577200</v>
      </c>
      <c r="K51" s="180">
        <v>577200</v>
      </c>
      <c r="L51" s="61"/>
    </row>
    <row r="52" spans="1:12" ht="31.5">
      <c r="A52" s="1"/>
      <c r="B52" s="46"/>
      <c r="C52" s="46"/>
      <c r="D52" s="46"/>
      <c r="E52" s="46"/>
      <c r="F52" s="47"/>
      <c r="G52" s="108" t="s">
        <v>102</v>
      </c>
      <c r="H52" s="184" t="s">
        <v>271</v>
      </c>
      <c r="I52" s="179" t="s">
        <v>0</v>
      </c>
      <c r="J52" s="180">
        <f>SUM(J53:J54)</f>
        <v>2275385</v>
      </c>
      <c r="K52" s="180">
        <f>SUM(K53:K54)</f>
        <v>2275385</v>
      </c>
      <c r="L52" s="61"/>
    </row>
    <row r="53" spans="1:12" ht="94.5">
      <c r="A53" s="1"/>
      <c r="B53" s="46"/>
      <c r="C53" s="46"/>
      <c r="D53" s="46"/>
      <c r="E53" s="46"/>
      <c r="F53" s="47"/>
      <c r="G53" s="34" t="s">
        <v>3</v>
      </c>
      <c r="H53" s="182" t="s">
        <v>0</v>
      </c>
      <c r="I53" s="179">
        <v>100</v>
      </c>
      <c r="J53" s="180">
        <v>1910000</v>
      </c>
      <c r="K53" s="180">
        <v>1910000</v>
      </c>
      <c r="L53" s="61"/>
    </row>
    <row r="54" spans="1:12" ht="31.5">
      <c r="A54" s="1"/>
      <c r="B54" s="46"/>
      <c r="C54" s="46"/>
      <c r="D54" s="46"/>
      <c r="E54" s="46"/>
      <c r="F54" s="47"/>
      <c r="G54" s="34" t="s">
        <v>2</v>
      </c>
      <c r="H54" s="182"/>
      <c r="I54" s="179">
        <v>200</v>
      </c>
      <c r="J54" s="180">
        <v>365385</v>
      </c>
      <c r="K54" s="180">
        <v>365385</v>
      </c>
      <c r="L54" s="61"/>
    </row>
    <row r="55" spans="1:12" ht="15.75">
      <c r="A55" s="1"/>
      <c r="B55" s="46"/>
      <c r="C55" s="46"/>
      <c r="D55" s="46"/>
      <c r="E55" s="46"/>
      <c r="F55" s="47"/>
      <c r="G55" s="38" t="s">
        <v>242</v>
      </c>
      <c r="H55" s="177" t="s">
        <v>97</v>
      </c>
      <c r="I55" s="179"/>
      <c r="J55" s="188">
        <f>SUM(J56+J58+J60+J62+J65+J67)</f>
        <v>4106046</v>
      </c>
      <c r="K55" s="188">
        <f>SUM(K56+K58+K60+K62+K65+K67)</f>
        <v>3742046</v>
      </c>
      <c r="L55" s="60"/>
    </row>
    <row r="56" spans="1:12" ht="63">
      <c r="A56" s="1"/>
      <c r="B56" s="148"/>
      <c r="C56" s="148"/>
      <c r="D56" s="148"/>
      <c r="E56" s="148"/>
      <c r="F56" s="149"/>
      <c r="G56" s="34" t="s">
        <v>259</v>
      </c>
      <c r="H56" s="182" t="s">
        <v>272</v>
      </c>
      <c r="I56" s="179"/>
      <c r="J56" s="180">
        <f>SUM(J57)</f>
        <v>51777</v>
      </c>
      <c r="K56" s="180">
        <f>SUM(K57)</f>
        <v>51777</v>
      </c>
      <c r="L56" s="60"/>
    </row>
    <row r="57" spans="1:12" ht="47.25">
      <c r="A57" s="1"/>
      <c r="B57" s="148"/>
      <c r="C57" s="148"/>
      <c r="D57" s="148"/>
      <c r="E57" s="148"/>
      <c r="F57" s="149"/>
      <c r="G57" s="34" t="s">
        <v>4</v>
      </c>
      <c r="H57" s="181" t="s">
        <v>0</v>
      </c>
      <c r="I57" s="179">
        <v>600</v>
      </c>
      <c r="J57" s="180">
        <v>51777</v>
      </c>
      <c r="K57" s="180">
        <v>51777</v>
      </c>
      <c r="L57" s="60"/>
    </row>
    <row r="58" spans="1:12" ht="47.25">
      <c r="A58" s="1"/>
      <c r="B58" s="46"/>
      <c r="C58" s="46"/>
      <c r="D58" s="46"/>
      <c r="E58" s="46"/>
      <c r="F58" s="47"/>
      <c r="G58" s="116" t="s">
        <v>244</v>
      </c>
      <c r="H58" s="184" t="s">
        <v>98</v>
      </c>
      <c r="I58" s="179"/>
      <c r="J58" s="180">
        <f>SUM(J59:J59)</f>
        <v>845223</v>
      </c>
      <c r="K58" s="180">
        <f>SUM(K59:K59)</f>
        <v>481223</v>
      </c>
      <c r="L58" s="61"/>
    </row>
    <row r="59" spans="1:12" ht="47.25">
      <c r="A59" s="1"/>
      <c r="B59" s="46"/>
      <c r="C59" s="46"/>
      <c r="D59" s="46"/>
      <c r="E59" s="46"/>
      <c r="F59" s="47"/>
      <c r="G59" s="34" t="s">
        <v>4</v>
      </c>
      <c r="H59" s="191"/>
      <c r="I59" s="179">
        <v>600</v>
      </c>
      <c r="J59" s="180">
        <v>845223</v>
      </c>
      <c r="K59" s="180">
        <v>481223</v>
      </c>
      <c r="L59" s="61"/>
    </row>
    <row r="60" spans="1:12" ht="63">
      <c r="A60" s="1"/>
      <c r="B60" s="46"/>
      <c r="C60" s="46"/>
      <c r="D60" s="46"/>
      <c r="E60" s="46"/>
      <c r="F60" s="47"/>
      <c r="G60" s="34" t="s">
        <v>99</v>
      </c>
      <c r="H60" s="186" t="s">
        <v>273</v>
      </c>
      <c r="I60" s="179"/>
      <c r="J60" s="180">
        <f>SUM(J61)</f>
        <v>465588</v>
      </c>
      <c r="K60" s="180">
        <f>SUM(K61)</f>
        <v>465588</v>
      </c>
      <c r="L60" s="61"/>
    </row>
    <row r="61" spans="1:12" ht="47.25">
      <c r="A61" s="1"/>
      <c r="B61" s="46"/>
      <c r="C61" s="46"/>
      <c r="D61" s="46"/>
      <c r="E61" s="46"/>
      <c r="F61" s="47"/>
      <c r="G61" s="34" t="s">
        <v>4</v>
      </c>
      <c r="H61" s="181" t="s">
        <v>0</v>
      </c>
      <c r="I61" s="179">
        <v>600</v>
      </c>
      <c r="J61" s="180">
        <v>465588</v>
      </c>
      <c r="K61" s="180">
        <v>465588</v>
      </c>
      <c r="L61" s="61"/>
    </row>
    <row r="62" spans="1:12" ht="94.5">
      <c r="A62" s="1"/>
      <c r="B62" s="46"/>
      <c r="C62" s="46"/>
      <c r="D62" s="46"/>
      <c r="E62" s="46"/>
      <c r="F62" s="47"/>
      <c r="G62" s="236" t="s">
        <v>100</v>
      </c>
      <c r="H62" s="192" t="s">
        <v>274</v>
      </c>
      <c r="I62" s="179"/>
      <c r="J62" s="180">
        <f>SUM(J63:J64)</f>
        <v>2688246</v>
      </c>
      <c r="K62" s="180">
        <f>SUM(K63:K64)</f>
        <v>2688246</v>
      </c>
      <c r="L62" s="61"/>
    </row>
    <row r="63" spans="1:12" ht="31.5">
      <c r="A63" s="1"/>
      <c r="B63" s="46"/>
      <c r="C63" s="46"/>
      <c r="D63" s="46"/>
      <c r="E63" s="46"/>
      <c r="F63" s="47"/>
      <c r="G63" s="34" t="s">
        <v>5</v>
      </c>
      <c r="H63" s="181" t="s">
        <v>0</v>
      </c>
      <c r="I63" s="179">
        <v>300</v>
      </c>
      <c r="J63" s="180">
        <v>1059750</v>
      </c>
      <c r="K63" s="180">
        <v>1059750</v>
      </c>
      <c r="L63" s="61"/>
    </row>
    <row r="64" spans="1:12" ht="47.25">
      <c r="A64" s="1"/>
      <c r="B64" s="152"/>
      <c r="C64" s="152"/>
      <c r="D64" s="152"/>
      <c r="E64" s="152"/>
      <c r="F64" s="153"/>
      <c r="G64" s="34" t="s">
        <v>4</v>
      </c>
      <c r="H64" s="181" t="s">
        <v>0</v>
      </c>
      <c r="I64" s="179">
        <v>600</v>
      </c>
      <c r="J64" s="189">
        <v>1628496</v>
      </c>
      <c r="K64" s="189">
        <v>1628496</v>
      </c>
      <c r="L64" s="61"/>
    </row>
    <row r="65" spans="1:12" ht="47.25">
      <c r="A65" s="1"/>
      <c r="B65" s="46"/>
      <c r="C65" s="46"/>
      <c r="D65" s="46"/>
      <c r="E65" s="46"/>
      <c r="F65" s="47"/>
      <c r="G65" s="108" t="s">
        <v>101</v>
      </c>
      <c r="H65" s="193" t="s">
        <v>275</v>
      </c>
      <c r="I65" s="179"/>
      <c r="J65" s="189">
        <f>SUM(J66)</f>
        <v>41409</v>
      </c>
      <c r="K65" s="189">
        <f>SUM(K66)</f>
        <v>41409</v>
      </c>
      <c r="L65" s="61"/>
    </row>
    <row r="66" spans="1:12" ht="31.5">
      <c r="A66" s="1"/>
      <c r="B66" s="46"/>
      <c r="C66" s="46"/>
      <c r="D66" s="46"/>
      <c r="E66" s="46"/>
      <c r="F66" s="47"/>
      <c r="G66" s="34" t="s">
        <v>5</v>
      </c>
      <c r="H66" s="182" t="s">
        <v>0</v>
      </c>
      <c r="I66" s="179">
        <v>300</v>
      </c>
      <c r="J66" s="180">
        <v>41409</v>
      </c>
      <c r="K66" s="180">
        <v>41409</v>
      </c>
      <c r="L66" s="61"/>
    </row>
    <row r="67" spans="1:12" ht="47.25">
      <c r="A67" s="1"/>
      <c r="B67" s="81"/>
      <c r="C67" s="81"/>
      <c r="D67" s="81"/>
      <c r="E67" s="81"/>
      <c r="F67" s="82"/>
      <c r="G67" s="237" t="s">
        <v>209</v>
      </c>
      <c r="H67" s="181" t="s">
        <v>276</v>
      </c>
      <c r="I67" s="194" t="s">
        <v>0</v>
      </c>
      <c r="J67" s="189">
        <f>SUM(J68)</f>
        <v>13803</v>
      </c>
      <c r="K67" s="189">
        <f>SUM(K68)</f>
        <v>13803</v>
      </c>
      <c r="L67" s="61"/>
    </row>
    <row r="68" spans="1:12" ht="31.5">
      <c r="A68" s="1"/>
      <c r="B68" s="81"/>
      <c r="C68" s="81"/>
      <c r="D68" s="81"/>
      <c r="E68" s="81"/>
      <c r="F68" s="82"/>
      <c r="G68" s="33" t="s">
        <v>5</v>
      </c>
      <c r="H68" s="183" t="s">
        <v>0</v>
      </c>
      <c r="I68" s="179">
        <v>300</v>
      </c>
      <c r="J68" s="189">
        <v>13803</v>
      </c>
      <c r="K68" s="189">
        <v>13803</v>
      </c>
      <c r="L68" s="61"/>
    </row>
    <row r="69" spans="1:12" ht="31.5">
      <c r="A69" s="1"/>
      <c r="B69" s="315" t="s">
        <v>38</v>
      </c>
      <c r="C69" s="315"/>
      <c r="D69" s="315"/>
      <c r="E69" s="315"/>
      <c r="F69" s="316"/>
      <c r="G69" s="38" t="s">
        <v>197</v>
      </c>
      <c r="H69" s="177" t="s">
        <v>103</v>
      </c>
      <c r="I69" s="196" t="s">
        <v>0</v>
      </c>
      <c r="J69" s="188">
        <f>SUM(J70)</f>
        <v>2612000</v>
      </c>
      <c r="K69" s="188">
        <f>SUM(K70)</f>
        <v>1571000</v>
      </c>
      <c r="L69" s="60" t="s">
        <v>192</v>
      </c>
    </row>
    <row r="70" spans="1:12" ht="47.25">
      <c r="A70" s="1"/>
      <c r="B70" s="50"/>
      <c r="C70" s="50"/>
      <c r="D70" s="50"/>
      <c r="E70" s="50"/>
      <c r="F70" s="51"/>
      <c r="G70" s="38" t="s">
        <v>245</v>
      </c>
      <c r="H70" s="197" t="s">
        <v>104</v>
      </c>
      <c r="I70" s="196"/>
      <c r="J70" s="188">
        <f>SUM(J71)</f>
        <v>2612000</v>
      </c>
      <c r="K70" s="188">
        <f>SUM(K71)</f>
        <v>1571000</v>
      </c>
      <c r="L70" s="61"/>
    </row>
    <row r="71" spans="1:12" ht="31.5">
      <c r="A71" s="1"/>
      <c r="B71" s="73"/>
      <c r="C71" s="73"/>
      <c r="D71" s="73"/>
      <c r="E71" s="73"/>
      <c r="F71" s="74"/>
      <c r="G71" s="34" t="s">
        <v>78</v>
      </c>
      <c r="H71" s="182" t="s">
        <v>224</v>
      </c>
      <c r="I71" s="179"/>
      <c r="J71" s="180">
        <f>SUM(J72:J72)</f>
        <v>2612000</v>
      </c>
      <c r="K71" s="180">
        <f>SUM(K72:K72)</f>
        <v>1571000</v>
      </c>
      <c r="L71" s="61"/>
    </row>
    <row r="72" spans="1:12" ht="47.25">
      <c r="A72" s="1"/>
      <c r="B72" s="73"/>
      <c r="C72" s="73"/>
      <c r="D72" s="73"/>
      <c r="E72" s="73"/>
      <c r="F72" s="74"/>
      <c r="G72" s="34" t="s">
        <v>4</v>
      </c>
      <c r="H72" s="182"/>
      <c r="I72" s="179">
        <v>600</v>
      </c>
      <c r="J72" s="180">
        <v>2612000</v>
      </c>
      <c r="K72" s="180">
        <v>1571000</v>
      </c>
      <c r="L72" s="61"/>
    </row>
    <row r="73" spans="1:12" ht="47.25">
      <c r="A73" s="1"/>
      <c r="B73" s="244"/>
      <c r="C73" s="244"/>
      <c r="D73" s="244"/>
      <c r="E73" s="244"/>
      <c r="F73" s="245"/>
      <c r="G73" s="38" t="s">
        <v>310</v>
      </c>
      <c r="H73" s="199" t="s">
        <v>311</v>
      </c>
      <c r="I73" s="179"/>
      <c r="J73" s="188">
        <f>SUM(J74)</f>
        <v>98539708</v>
      </c>
      <c r="K73" s="188">
        <f>SUM(K74)</f>
        <v>0</v>
      </c>
      <c r="L73" s="60"/>
    </row>
    <row r="74" spans="1:12" ht="31.5">
      <c r="A74" s="1"/>
      <c r="B74" s="265"/>
      <c r="C74" s="265"/>
      <c r="D74" s="265"/>
      <c r="E74" s="265"/>
      <c r="F74" s="266"/>
      <c r="G74" s="234" t="s">
        <v>315</v>
      </c>
      <c r="H74" s="199" t="s">
        <v>316</v>
      </c>
      <c r="I74" s="179"/>
      <c r="J74" s="180">
        <f>SUM(J77+J75)</f>
        <v>98539708</v>
      </c>
      <c r="K74" s="180">
        <f>SUM(K75)</f>
        <v>0</v>
      </c>
      <c r="L74" s="60"/>
    </row>
    <row r="75" spans="1:12" ht="50.25" customHeight="1">
      <c r="A75" s="1"/>
      <c r="B75" s="294"/>
      <c r="C75" s="294"/>
      <c r="D75" s="294"/>
      <c r="E75" s="294"/>
      <c r="F75" s="295"/>
      <c r="G75" s="296" t="s">
        <v>312</v>
      </c>
      <c r="H75" s="191" t="s">
        <v>344</v>
      </c>
      <c r="I75" s="179"/>
      <c r="J75" s="180">
        <f>SUM(J76:J76)</f>
        <v>4927000</v>
      </c>
      <c r="K75" s="180">
        <f>SUM(K78:K78)</f>
        <v>0</v>
      </c>
      <c r="L75" s="60"/>
    </row>
    <row r="76" spans="1:12" ht="47.25">
      <c r="A76" s="1"/>
      <c r="B76" s="294"/>
      <c r="C76" s="294"/>
      <c r="D76" s="294"/>
      <c r="E76" s="294"/>
      <c r="F76" s="295"/>
      <c r="G76" s="123" t="s">
        <v>81</v>
      </c>
      <c r="H76" s="261" t="s">
        <v>0</v>
      </c>
      <c r="I76" s="262">
        <v>400</v>
      </c>
      <c r="J76" s="180">
        <v>4927000</v>
      </c>
      <c r="K76" s="180">
        <v>0</v>
      </c>
      <c r="L76" s="60"/>
    </row>
    <row r="77" spans="1:12" ht="47.25">
      <c r="A77" s="1"/>
      <c r="B77" s="259"/>
      <c r="C77" s="259"/>
      <c r="D77" s="259"/>
      <c r="E77" s="259"/>
      <c r="F77" s="260"/>
      <c r="G77" s="264" t="s">
        <v>312</v>
      </c>
      <c r="H77" s="263" t="s">
        <v>317</v>
      </c>
      <c r="I77" s="267"/>
      <c r="J77" s="180">
        <f>SUM(J78:J78)</f>
        <v>93612708</v>
      </c>
      <c r="K77" s="297"/>
      <c r="L77" s="60"/>
    </row>
    <row r="78" spans="1:12" ht="47.25">
      <c r="A78" s="1"/>
      <c r="B78" s="259"/>
      <c r="C78" s="259"/>
      <c r="D78" s="259"/>
      <c r="E78" s="259"/>
      <c r="F78" s="260"/>
      <c r="G78" s="123" t="s">
        <v>81</v>
      </c>
      <c r="H78" s="261" t="s">
        <v>0</v>
      </c>
      <c r="I78" s="262">
        <v>400</v>
      </c>
      <c r="J78" s="180">
        <v>93612708</v>
      </c>
      <c r="K78" s="180">
        <v>0</v>
      </c>
      <c r="L78" s="60"/>
    </row>
    <row r="79" spans="1:12" ht="47.25">
      <c r="A79" s="1"/>
      <c r="B79" s="302" t="s">
        <v>37</v>
      </c>
      <c r="C79" s="302"/>
      <c r="D79" s="302"/>
      <c r="E79" s="302"/>
      <c r="F79" s="303"/>
      <c r="G79" s="40" t="s">
        <v>57</v>
      </c>
      <c r="H79" s="200" t="s">
        <v>105</v>
      </c>
      <c r="I79" s="172" t="s">
        <v>0</v>
      </c>
      <c r="J79" s="173">
        <f>SUM(J80+J145+J149+J154)</f>
        <v>294550796</v>
      </c>
      <c r="K79" s="173">
        <f>SUM(K80+K145+K149+K154)</f>
        <v>313107332</v>
      </c>
      <c r="L79" s="59"/>
    </row>
    <row r="80" spans="1:12" ht="63">
      <c r="A80" s="1"/>
      <c r="B80" s="307" t="s">
        <v>36</v>
      </c>
      <c r="C80" s="307"/>
      <c r="D80" s="307"/>
      <c r="E80" s="307"/>
      <c r="F80" s="308"/>
      <c r="G80" s="238" t="s">
        <v>198</v>
      </c>
      <c r="H80" s="197" t="s">
        <v>106</v>
      </c>
      <c r="I80" s="196" t="s">
        <v>0</v>
      </c>
      <c r="J80" s="188">
        <f>SUM(J81+J124+J127+J135+J138)</f>
        <v>292795796</v>
      </c>
      <c r="K80" s="188">
        <f>SUM(K81+K124+K127+K135+K138)</f>
        <v>312050332</v>
      </c>
      <c r="L80" s="60"/>
    </row>
    <row r="81" spans="1:12" ht="65.25" customHeight="1">
      <c r="A81" s="1"/>
      <c r="B81" s="48"/>
      <c r="C81" s="48"/>
      <c r="D81" s="48"/>
      <c r="E81" s="48"/>
      <c r="F81" s="49"/>
      <c r="G81" s="170" t="s">
        <v>108</v>
      </c>
      <c r="H81" s="197" t="s">
        <v>107</v>
      </c>
      <c r="I81" s="175"/>
      <c r="J81" s="176">
        <f>SUM(J85+J88+J91+J94+J96+J98+J101+J104+J107+J110+J114+J116+J122+J82+J120+J118)</f>
        <v>155754580</v>
      </c>
      <c r="K81" s="176">
        <f>SUM(K85+K88+K91+K94+K96+K98+K101+K104+K107+K110+K114+K116+K122+K82+K120+K118)</f>
        <v>173917366</v>
      </c>
      <c r="L81" s="60"/>
    </row>
    <row r="82" spans="1:12" ht="31.5">
      <c r="A82" s="1"/>
      <c r="B82" s="117"/>
      <c r="C82" s="117"/>
      <c r="D82" s="117"/>
      <c r="E82" s="117"/>
      <c r="F82" s="118"/>
      <c r="G82" s="115" t="s">
        <v>233</v>
      </c>
      <c r="H82" s="178" t="s">
        <v>234</v>
      </c>
      <c r="I82" s="175"/>
      <c r="J82" s="180">
        <f>SUM(J83:J84)</f>
        <v>325000</v>
      </c>
      <c r="K82" s="180">
        <f>SUM(K83:K84)</f>
        <v>195000</v>
      </c>
      <c r="L82" s="60"/>
    </row>
    <row r="83" spans="1:12" ht="31.5">
      <c r="A83" s="1"/>
      <c r="B83" s="128"/>
      <c r="C83" s="128"/>
      <c r="D83" s="128"/>
      <c r="E83" s="128"/>
      <c r="F83" s="129"/>
      <c r="G83" s="34" t="s">
        <v>2</v>
      </c>
      <c r="H83" s="182"/>
      <c r="I83" s="179">
        <v>200</v>
      </c>
      <c r="J83" s="189">
        <v>5000</v>
      </c>
      <c r="K83" s="189">
        <v>2000</v>
      </c>
      <c r="L83" s="60"/>
    </row>
    <row r="84" spans="1:12" ht="31.5">
      <c r="A84" s="1"/>
      <c r="B84" s="117"/>
      <c r="C84" s="117"/>
      <c r="D84" s="117"/>
      <c r="E84" s="117"/>
      <c r="F84" s="118"/>
      <c r="G84" s="34" t="s">
        <v>5</v>
      </c>
      <c r="H84" s="198"/>
      <c r="I84" s="179">
        <v>300</v>
      </c>
      <c r="J84" s="189">
        <v>320000</v>
      </c>
      <c r="K84" s="189">
        <v>193000</v>
      </c>
      <c r="L84" s="60"/>
    </row>
    <row r="85" spans="1:12" ht="47.25">
      <c r="A85" s="1"/>
      <c r="B85" s="19"/>
      <c r="C85" s="19"/>
      <c r="D85" s="19"/>
      <c r="E85" s="19"/>
      <c r="F85" s="20"/>
      <c r="G85" s="108" t="s">
        <v>109</v>
      </c>
      <c r="H85" s="69" t="s">
        <v>110</v>
      </c>
      <c r="I85" s="179"/>
      <c r="J85" s="180">
        <f>SUM(J86:J87)</f>
        <v>185047</v>
      </c>
      <c r="K85" s="180">
        <f>SUM(K86:K87)</f>
        <v>185047</v>
      </c>
      <c r="L85" s="61"/>
    </row>
    <row r="86" spans="1:12" ht="31.5">
      <c r="A86" s="1"/>
      <c r="B86" s="87"/>
      <c r="C86" s="87"/>
      <c r="D86" s="87"/>
      <c r="E86" s="87"/>
      <c r="F86" s="88"/>
      <c r="G86" s="34" t="s">
        <v>2</v>
      </c>
      <c r="H86" s="182"/>
      <c r="I86" s="179">
        <v>200</v>
      </c>
      <c r="J86" s="201">
        <v>2700</v>
      </c>
      <c r="K86" s="201">
        <v>2700</v>
      </c>
      <c r="L86" s="61"/>
    </row>
    <row r="87" spans="1:12" ht="31.5">
      <c r="A87" s="1"/>
      <c r="B87" s="42"/>
      <c r="C87" s="42"/>
      <c r="D87" s="42"/>
      <c r="E87" s="42"/>
      <c r="F87" s="43"/>
      <c r="G87" s="34" t="s">
        <v>5</v>
      </c>
      <c r="H87" s="182" t="s">
        <v>0</v>
      </c>
      <c r="I87" s="179">
        <v>300</v>
      </c>
      <c r="J87" s="180">
        <v>182347</v>
      </c>
      <c r="K87" s="180">
        <v>182347</v>
      </c>
      <c r="L87" s="61"/>
    </row>
    <row r="88" spans="1:12" ht="63">
      <c r="A88" s="1"/>
      <c r="B88" s="19"/>
      <c r="C88" s="19"/>
      <c r="D88" s="19"/>
      <c r="E88" s="19"/>
      <c r="F88" s="20"/>
      <c r="G88" s="115" t="s">
        <v>111</v>
      </c>
      <c r="H88" s="186" t="s">
        <v>112</v>
      </c>
      <c r="I88" s="179"/>
      <c r="J88" s="180">
        <f>SUM(J89:J90)</f>
        <v>2599804</v>
      </c>
      <c r="K88" s="180">
        <f>SUM(K89:K90)</f>
        <v>2703716</v>
      </c>
      <c r="L88" s="61"/>
    </row>
    <row r="89" spans="1:12" ht="31.5">
      <c r="A89" s="1"/>
      <c r="B89" s="87"/>
      <c r="C89" s="87"/>
      <c r="D89" s="87"/>
      <c r="E89" s="87"/>
      <c r="F89" s="88"/>
      <c r="G89" s="34" t="s">
        <v>2</v>
      </c>
      <c r="H89" s="182"/>
      <c r="I89" s="179">
        <v>200</v>
      </c>
      <c r="J89" s="201">
        <v>30000</v>
      </c>
      <c r="K89" s="201">
        <v>30000</v>
      </c>
      <c r="L89" s="61"/>
    </row>
    <row r="90" spans="1:12" ht="31.5">
      <c r="A90" s="1"/>
      <c r="B90" s="29"/>
      <c r="C90" s="29"/>
      <c r="D90" s="29"/>
      <c r="E90" s="29"/>
      <c r="F90" s="30"/>
      <c r="G90" s="34" t="s">
        <v>5</v>
      </c>
      <c r="H90" s="182" t="s">
        <v>0</v>
      </c>
      <c r="I90" s="179">
        <v>300</v>
      </c>
      <c r="J90" s="180">
        <v>2569804</v>
      </c>
      <c r="K90" s="180">
        <v>2673716</v>
      </c>
      <c r="L90" s="61"/>
    </row>
    <row r="91" spans="1:12" ht="47.25">
      <c r="A91" s="1"/>
      <c r="B91" s="309" t="s">
        <v>35</v>
      </c>
      <c r="C91" s="309"/>
      <c r="D91" s="309"/>
      <c r="E91" s="309"/>
      <c r="F91" s="310"/>
      <c r="G91" s="34" t="s">
        <v>113</v>
      </c>
      <c r="H91" s="186" t="s">
        <v>114</v>
      </c>
      <c r="I91" s="179" t="s">
        <v>0</v>
      </c>
      <c r="J91" s="180">
        <f>SUM(J92:J93)</f>
        <v>15426000</v>
      </c>
      <c r="K91" s="180">
        <f>SUM(K92:K93)</f>
        <v>15426000</v>
      </c>
      <c r="L91" s="61"/>
    </row>
    <row r="92" spans="1:12" ht="31.5">
      <c r="A92" s="1"/>
      <c r="B92" s="83"/>
      <c r="C92" s="83"/>
      <c r="D92" s="83"/>
      <c r="E92" s="83"/>
      <c r="F92" s="84"/>
      <c r="G92" s="34" t="s">
        <v>2</v>
      </c>
      <c r="H92" s="182"/>
      <c r="I92" s="179">
        <v>200</v>
      </c>
      <c r="J92" s="201">
        <v>190000</v>
      </c>
      <c r="K92" s="201">
        <v>190000</v>
      </c>
      <c r="L92" s="61"/>
    </row>
    <row r="93" spans="1:12" ht="31.5">
      <c r="A93" s="1"/>
      <c r="B93" s="300">
        <v>500</v>
      </c>
      <c r="C93" s="300"/>
      <c r="D93" s="300"/>
      <c r="E93" s="300"/>
      <c r="F93" s="301"/>
      <c r="G93" s="34" t="s">
        <v>5</v>
      </c>
      <c r="H93" s="182" t="s">
        <v>0</v>
      </c>
      <c r="I93" s="179">
        <v>300</v>
      </c>
      <c r="J93" s="180">
        <v>15236000</v>
      </c>
      <c r="K93" s="180">
        <v>15236000</v>
      </c>
      <c r="L93" s="61"/>
    </row>
    <row r="94" spans="1:12" ht="110.25">
      <c r="A94" s="1"/>
      <c r="B94" s="298" t="s">
        <v>34</v>
      </c>
      <c r="C94" s="298"/>
      <c r="D94" s="298"/>
      <c r="E94" s="298"/>
      <c r="F94" s="299"/>
      <c r="G94" s="115" t="s">
        <v>115</v>
      </c>
      <c r="H94" s="178" t="s">
        <v>116</v>
      </c>
      <c r="I94" s="179" t="s">
        <v>0</v>
      </c>
      <c r="J94" s="180">
        <f>SUM(J95)</f>
        <v>157327</v>
      </c>
      <c r="K94" s="180">
        <f>SUM(K95)</f>
        <v>163620</v>
      </c>
      <c r="L94" s="61"/>
    </row>
    <row r="95" spans="1:12" ht="31.5">
      <c r="A95" s="1"/>
      <c r="B95" s="300">
        <v>500</v>
      </c>
      <c r="C95" s="300"/>
      <c r="D95" s="300"/>
      <c r="E95" s="300"/>
      <c r="F95" s="301"/>
      <c r="G95" s="36" t="s">
        <v>5</v>
      </c>
      <c r="H95" s="183" t="s">
        <v>0</v>
      </c>
      <c r="I95" s="179">
        <v>300</v>
      </c>
      <c r="J95" s="180">
        <v>157327</v>
      </c>
      <c r="K95" s="180">
        <v>163620</v>
      </c>
      <c r="L95" s="61"/>
    </row>
    <row r="96" spans="1:12" ht="111" customHeight="1">
      <c r="A96" s="1"/>
      <c r="B96" s="298" t="s">
        <v>33</v>
      </c>
      <c r="C96" s="298"/>
      <c r="D96" s="298"/>
      <c r="E96" s="298"/>
      <c r="F96" s="299"/>
      <c r="G96" s="269" t="s">
        <v>319</v>
      </c>
      <c r="H96" s="270" t="s">
        <v>318</v>
      </c>
      <c r="I96" s="179" t="s">
        <v>0</v>
      </c>
      <c r="J96" s="180">
        <f>SUM(J97)</f>
        <v>10345172</v>
      </c>
      <c r="K96" s="180">
        <f>SUM(K97)</f>
        <v>10758977</v>
      </c>
      <c r="L96" s="61"/>
    </row>
    <row r="97" spans="1:12" ht="31.5">
      <c r="A97" s="1"/>
      <c r="B97" s="300">
        <v>500</v>
      </c>
      <c r="C97" s="300"/>
      <c r="D97" s="300"/>
      <c r="E97" s="300"/>
      <c r="F97" s="301"/>
      <c r="G97" s="34" t="s">
        <v>5</v>
      </c>
      <c r="H97" s="182" t="s">
        <v>0</v>
      </c>
      <c r="I97" s="179">
        <v>300</v>
      </c>
      <c r="J97" s="180">
        <v>10345172</v>
      </c>
      <c r="K97" s="180">
        <v>10758977</v>
      </c>
      <c r="L97" s="61"/>
    </row>
    <row r="98" spans="1:12" ht="47.25">
      <c r="A98" s="1"/>
      <c r="B98" s="298" t="s">
        <v>32</v>
      </c>
      <c r="C98" s="298"/>
      <c r="D98" s="298"/>
      <c r="E98" s="298"/>
      <c r="F98" s="299"/>
      <c r="G98" s="34" t="s">
        <v>117</v>
      </c>
      <c r="H98" s="69" t="s">
        <v>277</v>
      </c>
      <c r="I98" s="179" t="s">
        <v>0</v>
      </c>
      <c r="J98" s="180">
        <f>SUM(J99:J100)</f>
        <v>8142000</v>
      </c>
      <c r="K98" s="180">
        <f>SUM(K99:K100)</f>
        <v>10382000</v>
      </c>
      <c r="L98" s="61"/>
    </row>
    <row r="99" spans="1:12" ht="31.5">
      <c r="A99" s="1"/>
      <c r="B99" s="85"/>
      <c r="C99" s="85"/>
      <c r="D99" s="85"/>
      <c r="E99" s="85"/>
      <c r="F99" s="86"/>
      <c r="G99" s="34" t="s">
        <v>2</v>
      </c>
      <c r="H99" s="182"/>
      <c r="I99" s="179">
        <v>200</v>
      </c>
      <c r="J99" s="180">
        <v>142000</v>
      </c>
      <c r="K99" s="180">
        <v>182000</v>
      </c>
      <c r="L99" s="61"/>
    </row>
    <row r="100" spans="1:12" ht="31.5">
      <c r="A100" s="1"/>
      <c r="B100" s="300">
        <v>500</v>
      </c>
      <c r="C100" s="300"/>
      <c r="D100" s="300"/>
      <c r="E100" s="300"/>
      <c r="F100" s="301"/>
      <c r="G100" s="34" t="s">
        <v>5</v>
      </c>
      <c r="H100" s="182" t="s">
        <v>0</v>
      </c>
      <c r="I100" s="179">
        <v>300</v>
      </c>
      <c r="J100" s="180">
        <v>8000000</v>
      </c>
      <c r="K100" s="180">
        <v>10200000</v>
      </c>
      <c r="L100" s="61"/>
    </row>
    <row r="101" spans="1:12" ht="63">
      <c r="A101" s="1"/>
      <c r="B101" s="298" t="s">
        <v>31</v>
      </c>
      <c r="C101" s="298"/>
      <c r="D101" s="298"/>
      <c r="E101" s="298"/>
      <c r="F101" s="299"/>
      <c r="G101" s="116" t="s">
        <v>118</v>
      </c>
      <c r="H101" s="69" t="s">
        <v>278</v>
      </c>
      <c r="I101" s="179" t="s">
        <v>0</v>
      </c>
      <c r="J101" s="180">
        <f>SUM(J102:J103)</f>
        <v>13691000</v>
      </c>
      <c r="K101" s="180">
        <f>SUM(K102:K103)</f>
        <v>17456000</v>
      </c>
      <c r="L101" s="61"/>
    </row>
    <row r="102" spans="1:12" ht="31.5">
      <c r="A102" s="1"/>
      <c r="B102" s="85"/>
      <c r="C102" s="85"/>
      <c r="D102" s="85"/>
      <c r="E102" s="85"/>
      <c r="F102" s="86"/>
      <c r="G102" s="34" t="s">
        <v>2</v>
      </c>
      <c r="H102" s="182"/>
      <c r="I102" s="179">
        <v>200</v>
      </c>
      <c r="J102" s="180">
        <v>151000</v>
      </c>
      <c r="K102" s="180">
        <v>156000</v>
      </c>
      <c r="L102" s="61"/>
    </row>
    <row r="103" spans="1:12" ht="31.5">
      <c r="A103" s="1"/>
      <c r="B103" s="300">
        <v>500</v>
      </c>
      <c r="C103" s="300"/>
      <c r="D103" s="300"/>
      <c r="E103" s="300"/>
      <c r="F103" s="301"/>
      <c r="G103" s="34" t="s">
        <v>5</v>
      </c>
      <c r="H103" s="191" t="s">
        <v>0</v>
      </c>
      <c r="I103" s="179">
        <v>300</v>
      </c>
      <c r="J103" s="180">
        <v>13540000</v>
      </c>
      <c r="K103" s="180">
        <v>17300000</v>
      </c>
      <c r="L103" s="61"/>
    </row>
    <row r="104" spans="1:12" ht="78.75">
      <c r="A104" s="1"/>
      <c r="B104" s="298" t="s">
        <v>30</v>
      </c>
      <c r="C104" s="298"/>
      <c r="D104" s="298"/>
      <c r="E104" s="298"/>
      <c r="F104" s="299"/>
      <c r="G104" s="142" t="s">
        <v>119</v>
      </c>
      <c r="H104" s="202" t="s">
        <v>279</v>
      </c>
      <c r="I104" s="179" t="s">
        <v>0</v>
      </c>
      <c r="J104" s="180">
        <f>SUM(J105:J106)</f>
        <v>19790000</v>
      </c>
      <c r="K104" s="180">
        <f>SUM(K105:K106)</f>
        <v>25545000</v>
      </c>
      <c r="L104" s="61"/>
    </row>
    <row r="105" spans="1:12" ht="31.5">
      <c r="A105" s="1"/>
      <c r="B105" s="85"/>
      <c r="C105" s="85"/>
      <c r="D105" s="85"/>
      <c r="E105" s="85"/>
      <c r="F105" s="86"/>
      <c r="G105" s="34" t="s">
        <v>2</v>
      </c>
      <c r="H105" s="182"/>
      <c r="I105" s="179">
        <v>200</v>
      </c>
      <c r="J105" s="180">
        <v>290000</v>
      </c>
      <c r="K105" s="180">
        <v>345000</v>
      </c>
      <c r="L105" s="61"/>
    </row>
    <row r="106" spans="1:12" ht="31.5">
      <c r="A106" s="1"/>
      <c r="B106" s="300">
        <v>500</v>
      </c>
      <c r="C106" s="300"/>
      <c r="D106" s="300"/>
      <c r="E106" s="300"/>
      <c r="F106" s="301"/>
      <c r="G106" s="34" t="s">
        <v>5</v>
      </c>
      <c r="H106" s="183" t="s">
        <v>0</v>
      </c>
      <c r="I106" s="179">
        <v>300</v>
      </c>
      <c r="J106" s="180">
        <v>19500000</v>
      </c>
      <c r="K106" s="180">
        <v>25200000</v>
      </c>
      <c r="L106" s="61"/>
    </row>
    <row r="107" spans="1:12" ht="15.75">
      <c r="A107" s="1"/>
      <c r="B107" s="298" t="s">
        <v>29</v>
      </c>
      <c r="C107" s="298"/>
      <c r="D107" s="298"/>
      <c r="E107" s="298"/>
      <c r="F107" s="299"/>
      <c r="G107" s="239" t="s">
        <v>120</v>
      </c>
      <c r="H107" s="69" t="s">
        <v>280</v>
      </c>
      <c r="I107" s="179" t="s">
        <v>0</v>
      </c>
      <c r="J107" s="180">
        <f>SUM(J108:J109)</f>
        <v>8123520</v>
      </c>
      <c r="K107" s="180">
        <f>SUM(K108:K109)</f>
        <v>10354900</v>
      </c>
      <c r="L107" s="61"/>
    </row>
    <row r="108" spans="1:12" ht="31.5">
      <c r="A108" s="1"/>
      <c r="B108" s="85"/>
      <c r="C108" s="85"/>
      <c r="D108" s="85"/>
      <c r="E108" s="85"/>
      <c r="F108" s="86"/>
      <c r="G108" s="34" t="s">
        <v>2</v>
      </c>
      <c r="H108" s="182"/>
      <c r="I108" s="179">
        <v>200</v>
      </c>
      <c r="J108" s="180">
        <v>123000</v>
      </c>
      <c r="K108" s="180">
        <v>144900</v>
      </c>
      <c r="L108" s="61"/>
    </row>
    <row r="109" spans="1:12" ht="31.5">
      <c r="A109" s="1"/>
      <c r="B109" s="300">
        <v>500</v>
      </c>
      <c r="C109" s="300"/>
      <c r="D109" s="300"/>
      <c r="E109" s="300"/>
      <c r="F109" s="301"/>
      <c r="G109" s="35" t="s">
        <v>5</v>
      </c>
      <c r="H109" s="183" t="s">
        <v>0</v>
      </c>
      <c r="I109" s="179">
        <v>300</v>
      </c>
      <c r="J109" s="180">
        <v>8000520</v>
      </c>
      <c r="K109" s="180">
        <v>10210000</v>
      </c>
      <c r="L109" s="61"/>
    </row>
    <row r="110" spans="1:12" ht="47.25">
      <c r="A110" s="1"/>
      <c r="B110" s="298" t="s">
        <v>28</v>
      </c>
      <c r="C110" s="298"/>
      <c r="D110" s="298"/>
      <c r="E110" s="298"/>
      <c r="F110" s="299"/>
      <c r="G110" s="116" t="s">
        <v>121</v>
      </c>
      <c r="H110" s="69" t="s">
        <v>281</v>
      </c>
      <c r="I110" s="179" t="s">
        <v>0</v>
      </c>
      <c r="J110" s="180">
        <f>SUM(J111:J113)</f>
        <v>9021685</v>
      </c>
      <c r="K110" s="180">
        <f>SUM(K111:K113)</f>
        <v>9021685</v>
      </c>
      <c r="L110" s="61"/>
    </row>
    <row r="111" spans="1:12" ht="94.5">
      <c r="A111" s="1"/>
      <c r="B111" s="7"/>
      <c r="C111" s="7"/>
      <c r="D111" s="7"/>
      <c r="E111" s="7"/>
      <c r="F111" s="8"/>
      <c r="G111" s="33" t="s">
        <v>3</v>
      </c>
      <c r="H111" s="185" t="s">
        <v>0</v>
      </c>
      <c r="I111" s="179">
        <v>100</v>
      </c>
      <c r="J111" s="180">
        <v>7322977</v>
      </c>
      <c r="K111" s="180">
        <v>7322977</v>
      </c>
      <c r="L111" s="61"/>
    </row>
    <row r="112" spans="1:12" ht="31.5">
      <c r="A112" s="1"/>
      <c r="B112" s="7"/>
      <c r="C112" s="7"/>
      <c r="D112" s="7"/>
      <c r="E112" s="7"/>
      <c r="F112" s="8"/>
      <c r="G112" s="34" t="s">
        <v>2</v>
      </c>
      <c r="H112" s="182"/>
      <c r="I112" s="179">
        <v>200</v>
      </c>
      <c r="J112" s="180">
        <v>1695708</v>
      </c>
      <c r="K112" s="180">
        <v>1695708</v>
      </c>
      <c r="L112" s="61"/>
    </row>
    <row r="113" spans="1:12" ht="15.75">
      <c r="A113" s="1"/>
      <c r="B113" s="300">
        <v>500</v>
      </c>
      <c r="C113" s="300"/>
      <c r="D113" s="300"/>
      <c r="E113" s="300"/>
      <c r="F113" s="301"/>
      <c r="G113" s="34" t="s">
        <v>1</v>
      </c>
      <c r="H113" s="182" t="s">
        <v>0</v>
      </c>
      <c r="I113" s="179">
        <v>800</v>
      </c>
      <c r="J113" s="180">
        <v>3000</v>
      </c>
      <c r="K113" s="180">
        <v>3000</v>
      </c>
      <c r="L113" s="61"/>
    </row>
    <row r="114" spans="1:12" ht="47.25">
      <c r="A114" s="1"/>
      <c r="B114" s="52"/>
      <c r="C114" s="52"/>
      <c r="D114" s="52"/>
      <c r="E114" s="52"/>
      <c r="F114" s="53"/>
      <c r="G114" s="108" t="s">
        <v>122</v>
      </c>
      <c r="H114" s="192" t="s">
        <v>282</v>
      </c>
      <c r="I114" s="179" t="s">
        <v>0</v>
      </c>
      <c r="J114" s="180">
        <f>SUM(J115)</f>
        <v>11933000</v>
      </c>
      <c r="K114" s="180">
        <f>SUM(K115)</f>
        <v>15215000</v>
      </c>
      <c r="L114" s="61"/>
    </row>
    <row r="115" spans="1:12" ht="31.5">
      <c r="A115" s="1"/>
      <c r="B115" s="52"/>
      <c r="C115" s="52"/>
      <c r="D115" s="52"/>
      <c r="E115" s="52"/>
      <c r="F115" s="53"/>
      <c r="G115" s="34" t="s">
        <v>5</v>
      </c>
      <c r="H115" s="182" t="s">
        <v>0</v>
      </c>
      <c r="I115" s="179">
        <v>300</v>
      </c>
      <c r="J115" s="180">
        <v>11933000</v>
      </c>
      <c r="K115" s="180">
        <v>15215000</v>
      </c>
      <c r="L115" s="61"/>
    </row>
    <row r="116" spans="1:12" ht="78.75">
      <c r="A116" s="1"/>
      <c r="B116" s="140"/>
      <c r="C116" s="140"/>
      <c r="D116" s="140"/>
      <c r="E116" s="140"/>
      <c r="F116" s="141"/>
      <c r="G116" s="34" t="s">
        <v>220</v>
      </c>
      <c r="H116" s="182" t="s">
        <v>283</v>
      </c>
      <c r="I116" s="179"/>
      <c r="J116" s="180">
        <f>SUM(J117)</f>
        <v>9687</v>
      </c>
      <c r="K116" s="180">
        <f>SUM(K117)</f>
        <v>9687</v>
      </c>
      <c r="L116" s="61"/>
    </row>
    <row r="117" spans="1:12" ht="31.5">
      <c r="A117" s="1"/>
      <c r="B117" s="140"/>
      <c r="C117" s="140"/>
      <c r="D117" s="140"/>
      <c r="E117" s="140"/>
      <c r="F117" s="141"/>
      <c r="G117" s="34" t="s">
        <v>2</v>
      </c>
      <c r="H117" s="182"/>
      <c r="I117" s="179">
        <v>200</v>
      </c>
      <c r="J117" s="180">
        <v>9687</v>
      </c>
      <c r="K117" s="180">
        <v>9687</v>
      </c>
      <c r="L117" s="61"/>
    </row>
    <row r="118" spans="1:12" ht="63">
      <c r="A118" s="1"/>
      <c r="B118" s="287"/>
      <c r="C118" s="287"/>
      <c r="D118" s="287"/>
      <c r="E118" s="287"/>
      <c r="F118" s="288"/>
      <c r="G118" s="34" t="s">
        <v>330</v>
      </c>
      <c r="H118" s="182" t="s">
        <v>336</v>
      </c>
      <c r="I118" s="179"/>
      <c r="J118" s="180">
        <f>SUM(J119)</f>
        <v>443549</v>
      </c>
      <c r="K118" s="180">
        <f>SUM(K119)</f>
        <v>443549</v>
      </c>
      <c r="L118" s="61"/>
    </row>
    <row r="119" spans="1:12" ht="31.5">
      <c r="A119" s="1"/>
      <c r="B119" s="287"/>
      <c r="C119" s="287"/>
      <c r="D119" s="287"/>
      <c r="E119" s="287"/>
      <c r="F119" s="288"/>
      <c r="G119" s="34" t="s">
        <v>2</v>
      </c>
      <c r="H119" s="182"/>
      <c r="I119" s="179">
        <v>200</v>
      </c>
      <c r="J119" s="180">
        <v>443549</v>
      </c>
      <c r="K119" s="180">
        <v>443549</v>
      </c>
      <c r="L119" s="61"/>
    </row>
    <row r="120" spans="1:12" ht="47.25">
      <c r="A120" s="1"/>
      <c r="B120" s="274"/>
      <c r="C120" s="274"/>
      <c r="D120" s="274"/>
      <c r="E120" s="274"/>
      <c r="F120" s="275"/>
      <c r="G120" s="34" t="s">
        <v>328</v>
      </c>
      <c r="H120" s="182" t="s">
        <v>329</v>
      </c>
      <c r="I120" s="179"/>
      <c r="J120" s="180">
        <f>SUM(J121)</f>
        <v>54991959</v>
      </c>
      <c r="K120" s="180">
        <f>SUM(K121)</f>
        <v>55487355</v>
      </c>
      <c r="L120" s="61"/>
    </row>
    <row r="121" spans="1:12" ht="31.5">
      <c r="A121" s="1"/>
      <c r="B121" s="274"/>
      <c r="C121" s="274"/>
      <c r="D121" s="274"/>
      <c r="E121" s="274"/>
      <c r="F121" s="275"/>
      <c r="G121" s="34" t="s">
        <v>5</v>
      </c>
      <c r="H121" s="182" t="s">
        <v>0</v>
      </c>
      <c r="I121" s="179">
        <v>300</v>
      </c>
      <c r="J121" s="180">
        <v>54991959</v>
      </c>
      <c r="K121" s="180">
        <v>55487355</v>
      </c>
      <c r="L121" s="61"/>
    </row>
    <row r="122" spans="1:12" ht="63">
      <c r="A122" s="1"/>
      <c r="B122" s="150"/>
      <c r="C122" s="150"/>
      <c r="D122" s="150"/>
      <c r="E122" s="150"/>
      <c r="F122" s="151"/>
      <c r="G122" s="34" t="s">
        <v>221</v>
      </c>
      <c r="H122" s="182" t="s">
        <v>222</v>
      </c>
      <c r="I122" s="179"/>
      <c r="J122" s="180">
        <f>SUM(J123)</f>
        <v>569830</v>
      </c>
      <c r="K122" s="180">
        <f>SUM(K123)</f>
        <v>569830</v>
      </c>
      <c r="L122" s="61"/>
    </row>
    <row r="123" spans="1:12" ht="31.5">
      <c r="A123" s="1"/>
      <c r="B123" s="150"/>
      <c r="C123" s="150"/>
      <c r="D123" s="150"/>
      <c r="E123" s="150"/>
      <c r="F123" s="151"/>
      <c r="G123" s="34" t="s">
        <v>5</v>
      </c>
      <c r="H123" s="182" t="s">
        <v>0</v>
      </c>
      <c r="I123" s="179">
        <v>300</v>
      </c>
      <c r="J123" s="180">
        <v>569830</v>
      </c>
      <c r="K123" s="180">
        <v>569830</v>
      </c>
      <c r="L123" s="61"/>
    </row>
    <row r="124" spans="1:12" ht="49.5" customHeight="1">
      <c r="A124" s="1"/>
      <c r="B124" s="52"/>
      <c r="C124" s="52"/>
      <c r="D124" s="52"/>
      <c r="E124" s="52"/>
      <c r="F124" s="53"/>
      <c r="G124" s="38" t="s">
        <v>123</v>
      </c>
      <c r="H124" s="72" t="s">
        <v>124</v>
      </c>
      <c r="I124" s="196"/>
      <c r="J124" s="188">
        <f t="shared" ref="J124:K125" si="0">SUM(J125)</f>
        <v>82451377</v>
      </c>
      <c r="K124" s="188">
        <f t="shared" si="0"/>
        <v>82451377</v>
      </c>
      <c r="L124" s="61"/>
    </row>
    <row r="125" spans="1:12" ht="110.25">
      <c r="A125" s="1"/>
      <c r="B125" s="52"/>
      <c r="C125" s="52"/>
      <c r="D125" s="52"/>
      <c r="E125" s="52"/>
      <c r="F125" s="53"/>
      <c r="G125" s="108" t="s">
        <v>125</v>
      </c>
      <c r="H125" s="75" t="s">
        <v>284</v>
      </c>
      <c r="I125" s="179"/>
      <c r="J125" s="180">
        <f t="shared" si="0"/>
        <v>82451377</v>
      </c>
      <c r="K125" s="180">
        <f t="shared" si="0"/>
        <v>82451377</v>
      </c>
      <c r="L125" s="61"/>
    </row>
    <row r="126" spans="1:12" ht="47.25">
      <c r="A126" s="1"/>
      <c r="B126" s="52"/>
      <c r="C126" s="52"/>
      <c r="D126" s="52"/>
      <c r="E126" s="52"/>
      <c r="F126" s="53"/>
      <c r="G126" s="34" t="s">
        <v>4</v>
      </c>
      <c r="H126" s="181"/>
      <c r="I126" s="179">
        <v>600</v>
      </c>
      <c r="J126" s="180">
        <v>82451377</v>
      </c>
      <c r="K126" s="180">
        <v>82451377</v>
      </c>
      <c r="L126" s="61"/>
    </row>
    <row r="127" spans="1:12" ht="63">
      <c r="A127" s="1"/>
      <c r="B127" s="52"/>
      <c r="C127" s="52"/>
      <c r="D127" s="52"/>
      <c r="E127" s="52"/>
      <c r="F127" s="53"/>
      <c r="G127" s="104" t="s">
        <v>126</v>
      </c>
      <c r="H127" s="72" t="s">
        <v>127</v>
      </c>
      <c r="I127" s="196"/>
      <c r="J127" s="188">
        <f>SUM(J128+J133+J131)</f>
        <v>10055279</v>
      </c>
      <c r="K127" s="188">
        <f>SUM(K128+K133+J131)</f>
        <v>10996709</v>
      </c>
      <c r="L127" s="60"/>
    </row>
    <row r="128" spans="1:12" ht="31.5">
      <c r="A128" s="1"/>
      <c r="B128" s="298" t="s">
        <v>27</v>
      </c>
      <c r="C128" s="298"/>
      <c r="D128" s="298"/>
      <c r="E128" s="298"/>
      <c r="F128" s="299"/>
      <c r="G128" s="116" t="s">
        <v>128</v>
      </c>
      <c r="H128" s="186" t="s">
        <v>129</v>
      </c>
      <c r="I128" s="179" t="s">
        <v>0</v>
      </c>
      <c r="J128" s="180">
        <f>SUM(J129:J130)</f>
        <v>1848300</v>
      </c>
      <c r="K128" s="180">
        <f>SUM(K129:K130)</f>
        <v>2789730</v>
      </c>
      <c r="L128" s="60"/>
    </row>
    <row r="129" spans="1:12" ht="31.5">
      <c r="A129" s="1"/>
      <c r="B129" s="85"/>
      <c r="C129" s="85"/>
      <c r="D129" s="85"/>
      <c r="E129" s="85"/>
      <c r="F129" s="86"/>
      <c r="G129" s="34" t="s">
        <v>2</v>
      </c>
      <c r="H129" s="182"/>
      <c r="I129" s="179">
        <v>200</v>
      </c>
      <c r="J129" s="180">
        <v>30000</v>
      </c>
      <c r="K129" s="180">
        <v>50000</v>
      </c>
      <c r="L129" s="60"/>
    </row>
    <row r="130" spans="1:12" ht="31.5">
      <c r="A130" s="1"/>
      <c r="B130" s="300">
        <v>500</v>
      </c>
      <c r="C130" s="300"/>
      <c r="D130" s="300"/>
      <c r="E130" s="300"/>
      <c r="F130" s="301"/>
      <c r="G130" s="34" t="s">
        <v>5</v>
      </c>
      <c r="H130" s="182" t="s">
        <v>0</v>
      </c>
      <c r="I130" s="179">
        <v>300</v>
      </c>
      <c r="J130" s="180">
        <v>1818300</v>
      </c>
      <c r="K130" s="180">
        <v>2739730</v>
      </c>
      <c r="L130" s="61"/>
    </row>
    <row r="131" spans="1:12" ht="78.75">
      <c r="A131" s="1"/>
      <c r="B131" s="271"/>
      <c r="C131" s="247"/>
      <c r="D131" s="247"/>
      <c r="E131" s="247"/>
      <c r="F131" s="247"/>
      <c r="G131" s="34" t="s">
        <v>323</v>
      </c>
      <c r="H131" s="182" t="s">
        <v>326</v>
      </c>
      <c r="I131" s="179"/>
      <c r="J131" s="180">
        <f t="shared" ref="J131:K131" si="1">SUM(J132)</f>
        <v>124650</v>
      </c>
      <c r="K131" s="180">
        <f t="shared" si="1"/>
        <v>124650</v>
      </c>
      <c r="L131" s="61"/>
    </row>
    <row r="132" spans="1:12" ht="31.5">
      <c r="A132" s="1"/>
      <c r="B132" s="271"/>
      <c r="C132" s="247"/>
      <c r="D132" s="247"/>
      <c r="E132" s="247"/>
      <c r="F132" s="247"/>
      <c r="G132" s="34" t="s">
        <v>2</v>
      </c>
      <c r="H132" s="182"/>
      <c r="I132" s="179">
        <v>200</v>
      </c>
      <c r="J132" s="180">
        <v>124650</v>
      </c>
      <c r="K132" s="180">
        <v>124650</v>
      </c>
      <c r="L132" s="61"/>
    </row>
    <row r="133" spans="1:12" ht="78.75">
      <c r="A133" s="1"/>
      <c r="B133" s="268"/>
      <c r="C133" s="247"/>
      <c r="D133" s="247"/>
      <c r="E133" s="247"/>
      <c r="F133" s="247"/>
      <c r="G133" s="108" t="s">
        <v>320</v>
      </c>
      <c r="H133" s="184" t="s">
        <v>321</v>
      </c>
      <c r="I133" s="179"/>
      <c r="J133" s="180">
        <f>SUM(J134:J134)</f>
        <v>8082329</v>
      </c>
      <c r="K133" s="180">
        <f>SUM(K134:K134)</f>
        <v>8082329</v>
      </c>
      <c r="L133" s="60"/>
    </row>
    <row r="134" spans="1:12" ht="31.5">
      <c r="A134" s="1"/>
      <c r="B134" s="268"/>
      <c r="C134" s="247"/>
      <c r="D134" s="247"/>
      <c r="E134" s="247"/>
      <c r="F134" s="247"/>
      <c r="G134" s="34" t="s">
        <v>5</v>
      </c>
      <c r="H134" s="182" t="s">
        <v>0</v>
      </c>
      <c r="I134" s="179">
        <v>300</v>
      </c>
      <c r="J134" s="180">
        <v>8082329</v>
      </c>
      <c r="K134" s="180">
        <v>8082329</v>
      </c>
      <c r="L134" s="60"/>
    </row>
    <row r="135" spans="1:12" ht="47.25">
      <c r="A135" s="1"/>
      <c r="B135" s="268"/>
      <c r="C135" s="247"/>
      <c r="D135" s="247"/>
      <c r="E135" s="247"/>
      <c r="F135" s="247"/>
      <c r="G135" s="104" t="s">
        <v>130</v>
      </c>
      <c r="H135" s="177" t="s">
        <v>131</v>
      </c>
      <c r="I135" s="179"/>
      <c r="J135" s="180">
        <f>SUM(J136:J136)</f>
        <v>91000</v>
      </c>
      <c r="K135" s="180">
        <f>SUM(K136:K136)</f>
        <v>55000</v>
      </c>
      <c r="L135" s="60"/>
    </row>
    <row r="136" spans="1:12" ht="31.5">
      <c r="A136" s="1"/>
      <c r="B136" s="304" t="s">
        <v>26</v>
      </c>
      <c r="C136" s="305"/>
      <c r="D136" s="305"/>
      <c r="E136" s="305"/>
      <c r="F136" s="305"/>
      <c r="G136" s="108" t="s">
        <v>133</v>
      </c>
      <c r="H136" s="69" t="s">
        <v>134</v>
      </c>
      <c r="I136" s="179" t="s">
        <v>0</v>
      </c>
      <c r="J136" s="180">
        <f>SUM(J137:J137)</f>
        <v>91000</v>
      </c>
      <c r="K136" s="180">
        <f>SUM(K137:K137)</f>
        <v>55000</v>
      </c>
      <c r="L136" s="60"/>
    </row>
    <row r="137" spans="1:12" ht="31.5">
      <c r="A137" s="1"/>
      <c r="B137" s="301">
        <v>500</v>
      </c>
      <c r="C137" s="306"/>
      <c r="D137" s="306"/>
      <c r="E137" s="306"/>
      <c r="F137" s="306"/>
      <c r="G137" s="33" t="s">
        <v>2</v>
      </c>
      <c r="H137" s="185"/>
      <c r="I137" s="179">
        <v>200</v>
      </c>
      <c r="J137" s="255">
        <v>91000</v>
      </c>
      <c r="K137" s="255">
        <v>55000</v>
      </c>
      <c r="L137" s="61"/>
    </row>
    <row r="138" spans="1:12" ht="47.25">
      <c r="A138" s="1"/>
      <c r="B138" s="246"/>
      <c r="C138" s="247"/>
      <c r="D138" s="247"/>
      <c r="E138" s="247"/>
      <c r="F138" s="247"/>
      <c r="G138" s="33" t="s">
        <v>300</v>
      </c>
      <c r="H138" s="185" t="s">
        <v>301</v>
      </c>
      <c r="I138" s="179"/>
      <c r="J138" s="180">
        <f>SUM(J139+J141+J143)</f>
        <v>44443560</v>
      </c>
      <c r="K138" s="180">
        <f>SUM(K139+K141+K143)</f>
        <v>44629880</v>
      </c>
      <c r="L138" s="61"/>
    </row>
    <row r="139" spans="1:12" ht="63">
      <c r="A139" s="1"/>
      <c r="B139" s="246"/>
      <c r="C139" s="247"/>
      <c r="D139" s="247"/>
      <c r="E139" s="247"/>
      <c r="F139" s="247"/>
      <c r="G139" s="33" t="s">
        <v>302</v>
      </c>
      <c r="H139" s="185" t="s">
        <v>303</v>
      </c>
      <c r="I139" s="179"/>
      <c r="J139" s="180">
        <f>SUM(J140:J140)</f>
        <v>24328980</v>
      </c>
      <c r="K139" s="180">
        <f>SUM(K140:K140)</f>
        <v>24328980</v>
      </c>
      <c r="L139" s="61"/>
    </row>
    <row r="140" spans="1:12" ht="31.5">
      <c r="A140" s="1"/>
      <c r="B140" s="246"/>
      <c r="C140" s="247"/>
      <c r="D140" s="247"/>
      <c r="E140" s="247"/>
      <c r="F140" s="247"/>
      <c r="G140" s="34" t="s">
        <v>5</v>
      </c>
      <c r="H140" s="182" t="s">
        <v>0</v>
      </c>
      <c r="I140" s="179">
        <v>300</v>
      </c>
      <c r="J140" s="180">
        <v>24328980</v>
      </c>
      <c r="K140" s="180">
        <v>24328980</v>
      </c>
      <c r="L140" s="61"/>
    </row>
    <row r="141" spans="1:12" ht="63">
      <c r="A141" s="1"/>
      <c r="B141" s="289"/>
      <c r="C141" s="247"/>
      <c r="D141" s="247"/>
      <c r="E141" s="247"/>
      <c r="F141" s="247"/>
      <c r="G141" s="33" t="s">
        <v>304</v>
      </c>
      <c r="H141" s="185" t="s">
        <v>305</v>
      </c>
      <c r="I141" s="179"/>
      <c r="J141" s="180">
        <f>SUM(J142:J142)</f>
        <v>19781280</v>
      </c>
      <c r="K141" s="180">
        <f>SUM(K142:K142)</f>
        <v>19959300</v>
      </c>
      <c r="L141" s="61"/>
    </row>
    <row r="142" spans="1:12" ht="31.5">
      <c r="A142" s="1"/>
      <c r="B142" s="289"/>
      <c r="C142" s="247"/>
      <c r="D142" s="247"/>
      <c r="E142" s="247"/>
      <c r="F142" s="247"/>
      <c r="G142" s="34" t="s">
        <v>5</v>
      </c>
      <c r="H142" s="182" t="s">
        <v>0</v>
      </c>
      <c r="I142" s="179">
        <v>300</v>
      </c>
      <c r="J142" s="180">
        <v>19781280</v>
      </c>
      <c r="K142" s="180">
        <v>19959300</v>
      </c>
      <c r="L142" s="61"/>
    </row>
    <row r="143" spans="1:12" ht="94.5">
      <c r="A143" s="1"/>
      <c r="B143" s="268"/>
      <c r="C143" s="247"/>
      <c r="D143" s="247"/>
      <c r="E143" s="247"/>
      <c r="F143" s="247"/>
      <c r="G143" s="33" t="s">
        <v>219</v>
      </c>
      <c r="H143" s="185" t="s">
        <v>322</v>
      </c>
      <c r="I143" s="179"/>
      <c r="J143" s="180">
        <f>SUM(J144:J144)</f>
        <v>333300</v>
      </c>
      <c r="K143" s="180">
        <f>SUM(K144:K144)</f>
        <v>341600</v>
      </c>
      <c r="L143" s="61"/>
    </row>
    <row r="144" spans="1:12" ht="31.5">
      <c r="A144" s="1"/>
      <c r="B144" s="268"/>
      <c r="C144" s="247"/>
      <c r="D144" s="247"/>
      <c r="E144" s="247"/>
      <c r="F144" s="247"/>
      <c r="G144" s="33" t="s">
        <v>2</v>
      </c>
      <c r="H144" s="185"/>
      <c r="I144" s="179">
        <v>200</v>
      </c>
      <c r="J144" s="180">
        <v>333300</v>
      </c>
      <c r="K144" s="180">
        <v>341600</v>
      </c>
      <c r="L144" s="61"/>
    </row>
    <row r="145" spans="1:12" ht="78.75">
      <c r="A145" s="1"/>
      <c r="B145" s="52"/>
      <c r="C145" s="52"/>
      <c r="D145" s="52"/>
      <c r="E145" s="52"/>
      <c r="F145" s="53"/>
      <c r="G145" s="234" t="s">
        <v>199</v>
      </c>
      <c r="H145" s="197" t="s">
        <v>135</v>
      </c>
      <c r="I145" s="196"/>
      <c r="J145" s="188">
        <f t="shared" ref="J145:K147" si="2">SUM(J146)</f>
        <v>65000</v>
      </c>
      <c r="K145" s="188">
        <f t="shared" si="2"/>
        <v>40000</v>
      </c>
      <c r="L145" s="61"/>
    </row>
    <row r="146" spans="1:12" ht="141.75">
      <c r="A146" s="1"/>
      <c r="B146" s="52"/>
      <c r="C146" s="52"/>
      <c r="D146" s="52"/>
      <c r="E146" s="52"/>
      <c r="F146" s="53"/>
      <c r="G146" s="234" t="s">
        <v>335</v>
      </c>
      <c r="H146" s="177" t="s">
        <v>136</v>
      </c>
      <c r="I146" s="179"/>
      <c r="J146" s="188">
        <f t="shared" si="2"/>
        <v>65000</v>
      </c>
      <c r="K146" s="188">
        <f t="shared" si="2"/>
        <v>40000</v>
      </c>
      <c r="L146" s="61"/>
    </row>
    <row r="147" spans="1:12" ht="83.25" customHeight="1">
      <c r="A147" s="1"/>
      <c r="B147" s="52"/>
      <c r="C147" s="52"/>
      <c r="D147" s="52"/>
      <c r="E147" s="52"/>
      <c r="F147" s="53"/>
      <c r="G147" s="108" t="s">
        <v>263</v>
      </c>
      <c r="H147" s="69" t="s">
        <v>137</v>
      </c>
      <c r="I147" s="179"/>
      <c r="J147" s="180">
        <f t="shared" si="2"/>
        <v>65000</v>
      </c>
      <c r="K147" s="180">
        <f t="shared" si="2"/>
        <v>40000</v>
      </c>
      <c r="L147" s="60"/>
    </row>
    <row r="148" spans="1:12" ht="31.5">
      <c r="A148" s="1"/>
      <c r="B148" s="17"/>
      <c r="C148" s="17"/>
      <c r="D148" s="17"/>
      <c r="E148" s="17"/>
      <c r="F148" s="18"/>
      <c r="G148" s="34" t="s">
        <v>2</v>
      </c>
      <c r="H148" s="182"/>
      <c r="I148" s="179">
        <v>200</v>
      </c>
      <c r="J148" s="180">
        <v>65000</v>
      </c>
      <c r="K148" s="180">
        <v>40000</v>
      </c>
      <c r="L148" s="61"/>
    </row>
    <row r="149" spans="1:12" ht="63">
      <c r="A149" s="1"/>
      <c r="B149" s="17"/>
      <c r="C149" s="17"/>
      <c r="D149" s="17"/>
      <c r="E149" s="17"/>
      <c r="F149" s="18"/>
      <c r="G149" s="234" t="s">
        <v>79</v>
      </c>
      <c r="H149" s="197" t="s">
        <v>138</v>
      </c>
      <c r="I149" s="196"/>
      <c r="J149" s="188">
        <f>SUM(J151)</f>
        <v>1344000</v>
      </c>
      <c r="K149" s="188">
        <f>SUM(K151)</f>
        <v>809000</v>
      </c>
      <c r="L149" s="60"/>
    </row>
    <row r="150" spans="1:12" ht="64.5" customHeight="1">
      <c r="A150" s="1"/>
      <c r="B150" s="52"/>
      <c r="C150" s="52"/>
      <c r="D150" s="52"/>
      <c r="E150" s="52"/>
      <c r="F150" s="53"/>
      <c r="G150" s="104" t="s">
        <v>139</v>
      </c>
      <c r="H150" s="177" t="s">
        <v>140</v>
      </c>
      <c r="I150" s="196"/>
      <c r="J150" s="188">
        <f>SUM(J151)</f>
        <v>1344000</v>
      </c>
      <c r="K150" s="188">
        <f>SUM(K151)</f>
        <v>809000</v>
      </c>
      <c r="L150" s="61"/>
    </row>
    <row r="151" spans="1:12" ht="47.25">
      <c r="A151" s="1"/>
      <c r="B151" s="17"/>
      <c r="C151" s="17"/>
      <c r="D151" s="17"/>
      <c r="E151" s="17"/>
      <c r="F151" s="18"/>
      <c r="G151" s="33" t="s">
        <v>80</v>
      </c>
      <c r="H151" s="80" t="s">
        <v>141</v>
      </c>
      <c r="I151" s="179"/>
      <c r="J151" s="180">
        <f>SUM(J152+J153)</f>
        <v>1344000</v>
      </c>
      <c r="K151" s="180">
        <f>SUM(K152+K153)</f>
        <v>809000</v>
      </c>
      <c r="L151" s="61"/>
    </row>
    <row r="152" spans="1:12" ht="31.5">
      <c r="A152" s="1"/>
      <c r="B152" s="78"/>
      <c r="C152" s="78"/>
      <c r="D152" s="78"/>
      <c r="E152" s="78"/>
      <c r="F152" s="79"/>
      <c r="G152" s="34" t="s">
        <v>2</v>
      </c>
      <c r="H152" s="182"/>
      <c r="I152" s="179">
        <v>200</v>
      </c>
      <c r="J152" s="180">
        <v>24000</v>
      </c>
      <c r="K152" s="180">
        <v>9000</v>
      </c>
      <c r="L152" s="61"/>
    </row>
    <row r="153" spans="1:12" ht="31.5">
      <c r="A153" s="1"/>
      <c r="B153" s="17"/>
      <c r="C153" s="17"/>
      <c r="D153" s="17"/>
      <c r="E153" s="17"/>
      <c r="F153" s="18"/>
      <c r="G153" s="34" t="s">
        <v>5</v>
      </c>
      <c r="H153" s="181"/>
      <c r="I153" s="179">
        <v>300</v>
      </c>
      <c r="J153" s="180">
        <v>1320000</v>
      </c>
      <c r="K153" s="180">
        <v>800000</v>
      </c>
      <c r="L153" s="61"/>
    </row>
    <row r="154" spans="1:12" ht="63">
      <c r="A154" s="1"/>
      <c r="B154" s="130"/>
      <c r="C154" s="130"/>
      <c r="D154" s="130"/>
      <c r="E154" s="130"/>
      <c r="F154" s="131"/>
      <c r="G154" s="38" t="s">
        <v>252</v>
      </c>
      <c r="H154" s="195" t="s">
        <v>251</v>
      </c>
      <c r="I154" s="196"/>
      <c r="J154" s="180">
        <f t="shared" ref="J154:K156" si="3">SUM(J155)</f>
        <v>346000</v>
      </c>
      <c r="K154" s="180">
        <f t="shared" si="3"/>
        <v>208000</v>
      </c>
      <c r="L154" s="61"/>
    </row>
    <row r="155" spans="1:12" ht="78.75">
      <c r="A155" s="1"/>
      <c r="B155" s="130"/>
      <c r="C155" s="130"/>
      <c r="D155" s="130"/>
      <c r="E155" s="130"/>
      <c r="F155" s="131"/>
      <c r="G155" s="38" t="s">
        <v>255</v>
      </c>
      <c r="H155" s="195" t="s">
        <v>253</v>
      </c>
      <c r="I155" s="196"/>
      <c r="J155" s="188">
        <f t="shared" si="3"/>
        <v>346000</v>
      </c>
      <c r="K155" s="188">
        <f t="shared" si="3"/>
        <v>208000</v>
      </c>
      <c r="L155" s="61"/>
    </row>
    <row r="156" spans="1:12" ht="15.75">
      <c r="A156" s="1"/>
      <c r="B156" s="130"/>
      <c r="C156" s="130"/>
      <c r="D156" s="130"/>
      <c r="E156" s="130"/>
      <c r="F156" s="131"/>
      <c r="G156" s="34" t="s">
        <v>132</v>
      </c>
      <c r="H156" s="181" t="s">
        <v>254</v>
      </c>
      <c r="I156" s="179"/>
      <c r="J156" s="180">
        <f t="shared" si="3"/>
        <v>346000</v>
      </c>
      <c r="K156" s="180">
        <f t="shared" si="3"/>
        <v>208000</v>
      </c>
      <c r="L156" s="61"/>
    </row>
    <row r="157" spans="1:12" ht="47.25">
      <c r="A157" s="1"/>
      <c r="B157" s="130"/>
      <c r="C157" s="130"/>
      <c r="D157" s="130"/>
      <c r="E157" s="130"/>
      <c r="F157" s="131"/>
      <c r="G157" s="34" t="s">
        <v>4</v>
      </c>
      <c r="H157" s="203"/>
      <c r="I157" s="179">
        <v>600</v>
      </c>
      <c r="J157" s="180">
        <v>346000</v>
      </c>
      <c r="K157" s="180">
        <v>208000</v>
      </c>
      <c r="L157" s="61"/>
    </row>
    <row r="158" spans="1:12" ht="63">
      <c r="A158" s="1"/>
      <c r="B158" s="302" t="s">
        <v>25</v>
      </c>
      <c r="C158" s="302"/>
      <c r="D158" s="302"/>
      <c r="E158" s="302"/>
      <c r="F158" s="303"/>
      <c r="G158" s="240" t="s">
        <v>58</v>
      </c>
      <c r="H158" s="205" t="s">
        <v>142</v>
      </c>
      <c r="I158" s="172" t="s">
        <v>0</v>
      </c>
      <c r="J158" s="173">
        <f t="shared" ref="J158:K160" si="4">SUM(J159)</f>
        <v>7913000</v>
      </c>
      <c r="K158" s="173">
        <f t="shared" si="4"/>
        <v>4762000</v>
      </c>
      <c r="L158" s="59"/>
    </row>
    <row r="159" spans="1:12" ht="63">
      <c r="A159" s="1"/>
      <c r="B159" s="307" t="s">
        <v>24</v>
      </c>
      <c r="C159" s="307"/>
      <c r="D159" s="307"/>
      <c r="E159" s="307"/>
      <c r="F159" s="308"/>
      <c r="G159" s="38" t="s">
        <v>200</v>
      </c>
      <c r="H159" s="204" t="s">
        <v>143</v>
      </c>
      <c r="I159" s="175" t="s">
        <v>0</v>
      </c>
      <c r="J159" s="188">
        <f t="shared" si="4"/>
        <v>7913000</v>
      </c>
      <c r="K159" s="188">
        <f t="shared" si="4"/>
        <v>4762000</v>
      </c>
      <c r="L159" s="60"/>
    </row>
    <row r="160" spans="1:12" ht="78.75">
      <c r="A160" s="1"/>
      <c r="B160" s="54"/>
      <c r="C160" s="54"/>
      <c r="D160" s="54"/>
      <c r="E160" s="54"/>
      <c r="F160" s="55"/>
      <c r="G160" s="39" t="s">
        <v>339</v>
      </c>
      <c r="H160" s="206" t="s">
        <v>340</v>
      </c>
      <c r="I160" s="196"/>
      <c r="J160" s="188">
        <f t="shared" si="4"/>
        <v>7913000</v>
      </c>
      <c r="K160" s="188">
        <f t="shared" si="4"/>
        <v>4762000</v>
      </c>
      <c r="L160" s="61"/>
    </row>
    <row r="161" spans="1:12" ht="47.25">
      <c r="A161" s="1"/>
      <c r="B161" s="54"/>
      <c r="C161" s="54"/>
      <c r="D161" s="54"/>
      <c r="E161" s="54"/>
      <c r="F161" s="55"/>
      <c r="G161" s="34" t="s">
        <v>59</v>
      </c>
      <c r="H161" s="207" t="s">
        <v>341</v>
      </c>
      <c r="I161" s="179"/>
      <c r="J161" s="180">
        <f>SUM(J162:J162)</f>
        <v>7913000</v>
      </c>
      <c r="K161" s="180">
        <f>SUM(K162:K162)</f>
        <v>4762000</v>
      </c>
      <c r="L161" s="61"/>
    </row>
    <row r="162" spans="1:12" ht="94.5">
      <c r="A162" s="1"/>
      <c r="B162" s="11"/>
      <c r="C162" s="11"/>
      <c r="D162" s="11"/>
      <c r="E162" s="11"/>
      <c r="F162" s="12"/>
      <c r="G162" s="34" t="s">
        <v>3</v>
      </c>
      <c r="H162" s="207"/>
      <c r="I162" s="179">
        <v>100</v>
      </c>
      <c r="J162" s="180">
        <v>7913000</v>
      </c>
      <c r="K162" s="180">
        <v>4762000</v>
      </c>
      <c r="L162" s="61"/>
    </row>
    <row r="163" spans="1:12" ht="47.25">
      <c r="A163" s="1"/>
      <c r="B163" s="302" t="s">
        <v>23</v>
      </c>
      <c r="C163" s="302"/>
      <c r="D163" s="302"/>
      <c r="E163" s="302"/>
      <c r="F163" s="303"/>
      <c r="G163" s="248" t="s">
        <v>60</v>
      </c>
      <c r="H163" s="249" t="s">
        <v>144</v>
      </c>
      <c r="I163" s="172" t="s">
        <v>0</v>
      </c>
      <c r="J163" s="173">
        <f>SUM(J164+J178)</f>
        <v>46118637</v>
      </c>
      <c r="K163" s="173">
        <f>SUM(K164+K178)</f>
        <v>32365696</v>
      </c>
      <c r="L163" s="59"/>
    </row>
    <row r="164" spans="1:12" ht="47.25">
      <c r="A164" s="1"/>
      <c r="B164" s="307" t="s">
        <v>22</v>
      </c>
      <c r="C164" s="307"/>
      <c r="D164" s="307"/>
      <c r="E164" s="307"/>
      <c r="F164" s="308"/>
      <c r="G164" s="238" t="s">
        <v>201</v>
      </c>
      <c r="H164" s="208" t="s">
        <v>145</v>
      </c>
      <c r="I164" s="196" t="s">
        <v>0</v>
      </c>
      <c r="J164" s="188">
        <f>SUM(J165)</f>
        <v>45980637</v>
      </c>
      <c r="K164" s="188">
        <f>SUM(K165)</f>
        <v>32282696</v>
      </c>
      <c r="L164" s="60"/>
    </row>
    <row r="165" spans="1:12" ht="31.5">
      <c r="A165" s="1"/>
      <c r="B165" s="54"/>
      <c r="C165" s="54"/>
      <c r="D165" s="54"/>
      <c r="E165" s="54"/>
      <c r="F165" s="55"/>
      <c r="G165" s="234" t="s">
        <v>146</v>
      </c>
      <c r="H165" s="209" t="s">
        <v>147</v>
      </c>
      <c r="I165" s="196"/>
      <c r="J165" s="188">
        <f>SUM(J166+J170+J173+J168+J175)</f>
        <v>45980637</v>
      </c>
      <c r="K165" s="188">
        <f>SUM(K166+K170+K173+K168+K175)</f>
        <v>32282696</v>
      </c>
      <c r="L165" s="60"/>
    </row>
    <row r="166" spans="1:12" ht="31.5">
      <c r="A166" s="1"/>
      <c r="B166" s="19"/>
      <c r="C166" s="19"/>
      <c r="D166" s="19"/>
      <c r="E166" s="19"/>
      <c r="F166" s="20"/>
      <c r="G166" s="34" t="s">
        <v>53</v>
      </c>
      <c r="H166" s="207" t="s">
        <v>148</v>
      </c>
      <c r="I166" s="179"/>
      <c r="J166" s="180">
        <f>SUM(J167)</f>
        <v>8438000</v>
      </c>
      <c r="K166" s="180">
        <f>SUM(K167)</f>
        <v>5276000</v>
      </c>
      <c r="L166" s="61"/>
    </row>
    <row r="167" spans="1:12" ht="47.25">
      <c r="A167" s="1"/>
      <c r="B167" s="19"/>
      <c r="C167" s="19"/>
      <c r="D167" s="19"/>
      <c r="E167" s="19"/>
      <c r="F167" s="20"/>
      <c r="G167" s="34" t="s">
        <v>4</v>
      </c>
      <c r="H167" s="182" t="s">
        <v>0</v>
      </c>
      <c r="I167" s="179">
        <v>600</v>
      </c>
      <c r="J167" s="180">
        <v>8438000</v>
      </c>
      <c r="K167" s="180">
        <v>5276000</v>
      </c>
      <c r="L167" s="61"/>
    </row>
    <row r="168" spans="1:12" ht="31.5">
      <c r="A168" s="1"/>
      <c r="B168" s="97"/>
      <c r="C168" s="97"/>
      <c r="D168" s="97"/>
      <c r="E168" s="97"/>
      <c r="F168" s="98"/>
      <c r="G168" s="34" t="s">
        <v>215</v>
      </c>
      <c r="H168" s="191" t="s">
        <v>216</v>
      </c>
      <c r="I168" s="179"/>
      <c r="J168" s="180">
        <f>SUM(J169)</f>
        <v>2287000</v>
      </c>
      <c r="K168" s="180">
        <f>SUM(K169)</f>
        <v>1376000</v>
      </c>
      <c r="L168" s="61"/>
    </row>
    <row r="169" spans="1:12" ht="94.5">
      <c r="A169" s="1"/>
      <c r="B169" s="97"/>
      <c r="C169" s="97"/>
      <c r="D169" s="97"/>
      <c r="E169" s="97"/>
      <c r="F169" s="98"/>
      <c r="G169" s="34" t="s">
        <v>3</v>
      </c>
      <c r="H169" s="191"/>
      <c r="I169" s="179">
        <v>100</v>
      </c>
      <c r="J169" s="180">
        <v>2287000</v>
      </c>
      <c r="K169" s="180">
        <v>1376000</v>
      </c>
      <c r="L169" s="61"/>
    </row>
    <row r="170" spans="1:12" ht="31.5">
      <c r="A170" s="1"/>
      <c r="B170" s="300">
        <v>800</v>
      </c>
      <c r="C170" s="300"/>
      <c r="D170" s="300"/>
      <c r="E170" s="300"/>
      <c r="F170" s="301"/>
      <c r="G170" s="34" t="s">
        <v>61</v>
      </c>
      <c r="H170" s="207" t="s">
        <v>149</v>
      </c>
      <c r="I170" s="179"/>
      <c r="J170" s="180">
        <f>SUM(J172+J171)</f>
        <v>17870000</v>
      </c>
      <c r="K170" s="180">
        <f>SUM(K172+K171)</f>
        <v>11665059</v>
      </c>
      <c r="L170" s="61"/>
    </row>
    <row r="171" spans="1:12" ht="94.5">
      <c r="A171" s="1"/>
      <c r="B171" s="276"/>
      <c r="C171" s="276"/>
      <c r="D171" s="276"/>
      <c r="E171" s="276"/>
      <c r="F171" s="277"/>
      <c r="G171" s="34" t="s">
        <v>3</v>
      </c>
      <c r="H171" s="207"/>
      <c r="I171" s="179">
        <v>100</v>
      </c>
      <c r="J171" s="180">
        <v>10794000</v>
      </c>
      <c r="K171" s="180">
        <v>6918000</v>
      </c>
      <c r="L171" s="61"/>
    </row>
    <row r="172" spans="1:12" ht="47.25">
      <c r="A172" s="1"/>
      <c r="B172" s="285"/>
      <c r="C172" s="285"/>
      <c r="D172" s="285"/>
      <c r="E172" s="285"/>
      <c r="F172" s="286"/>
      <c r="G172" s="34" t="s">
        <v>4</v>
      </c>
      <c r="H172" s="182" t="s">
        <v>0</v>
      </c>
      <c r="I172" s="179">
        <v>600</v>
      </c>
      <c r="J172" s="180">
        <v>7076000</v>
      </c>
      <c r="K172" s="180">
        <v>4747059</v>
      </c>
      <c r="L172" s="61"/>
    </row>
    <row r="173" spans="1:12" ht="15.75">
      <c r="A173" s="1"/>
      <c r="B173" s="300">
        <v>300</v>
      </c>
      <c r="C173" s="300"/>
      <c r="D173" s="300"/>
      <c r="E173" s="300"/>
      <c r="F173" s="301"/>
      <c r="G173" s="116" t="s">
        <v>62</v>
      </c>
      <c r="H173" s="207" t="s">
        <v>150</v>
      </c>
      <c r="I173" s="179"/>
      <c r="J173" s="180">
        <f>SUM(J174)</f>
        <v>7832000</v>
      </c>
      <c r="K173" s="180">
        <f>SUM(K174)</f>
        <v>4412000</v>
      </c>
      <c r="L173" s="61"/>
    </row>
    <row r="174" spans="1:12" ht="47.25">
      <c r="A174" s="1"/>
      <c r="B174" s="9"/>
      <c r="C174" s="9"/>
      <c r="D174" s="9"/>
      <c r="E174" s="9"/>
      <c r="F174" s="10"/>
      <c r="G174" s="34" t="s">
        <v>4</v>
      </c>
      <c r="H174" s="182" t="s">
        <v>0</v>
      </c>
      <c r="I174" s="179">
        <v>600</v>
      </c>
      <c r="J174" s="180">
        <v>7832000</v>
      </c>
      <c r="K174" s="180">
        <v>4412000</v>
      </c>
      <c r="L174" s="61"/>
    </row>
    <row r="175" spans="1:12" ht="47.25">
      <c r="A175" s="1"/>
      <c r="B175" s="130"/>
      <c r="C175" s="130"/>
      <c r="D175" s="130"/>
      <c r="E175" s="130"/>
      <c r="F175" s="131"/>
      <c r="G175" s="116" t="s">
        <v>256</v>
      </c>
      <c r="H175" s="182" t="s">
        <v>257</v>
      </c>
      <c r="I175" s="196"/>
      <c r="J175" s="180">
        <f>SUM(J177+J176)</f>
        <v>9553637</v>
      </c>
      <c r="K175" s="180">
        <f>SUM(K177+K176)</f>
        <v>9553637</v>
      </c>
      <c r="L175" s="61"/>
    </row>
    <row r="176" spans="1:12" ht="94.5">
      <c r="A176" s="1"/>
      <c r="B176" s="285"/>
      <c r="C176" s="285"/>
      <c r="D176" s="285"/>
      <c r="E176" s="285"/>
      <c r="F176" s="286"/>
      <c r="G176" s="34" t="s">
        <v>3</v>
      </c>
      <c r="H176" s="191"/>
      <c r="I176" s="179">
        <v>100</v>
      </c>
      <c r="J176" s="180">
        <v>2383282</v>
      </c>
      <c r="K176" s="180">
        <v>2383282</v>
      </c>
      <c r="L176" s="61"/>
    </row>
    <row r="177" spans="1:12" ht="47.25">
      <c r="A177" s="1"/>
      <c r="B177" s="130"/>
      <c r="C177" s="130"/>
      <c r="D177" s="130"/>
      <c r="E177" s="130"/>
      <c r="F177" s="131"/>
      <c r="G177" s="34" t="s">
        <v>4</v>
      </c>
      <c r="H177" s="182" t="s">
        <v>0</v>
      </c>
      <c r="I177" s="179">
        <v>600</v>
      </c>
      <c r="J177" s="180">
        <v>7170355</v>
      </c>
      <c r="K177" s="180">
        <v>7170355</v>
      </c>
      <c r="L177" s="61"/>
    </row>
    <row r="178" spans="1:12" ht="47.25">
      <c r="A178" s="1"/>
      <c r="B178" s="298" t="s">
        <v>21</v>
      </c>
      <c r="C178" s="298"/>
      <c r="D178" s="298"/>
      <c r="E178" s="298"/>
      <c r="F178" s="299"/>
      <c r="G178" s="234" t="s">
        <v>223</v>
      </c>
      <c r="H178" s="209" t="s">
        <v>346</v>
      </c>
      <c r="I178" s="196" t="s">
        <v>0</v>
      </c>
      <c r="J178" s="188">
        <f>SUM(J179)</f>
        <v>138000</v>
      </c>
      <c r="K178" s="188">
        <f>SUM(K179)</f>
        <v>83000</v>
      </c>
      <c r="L178" s="60"/>
    </row>
    <row r="179" spans="1:12" ht="81" customHeight="1">
      <c r="A179" s="1"/>
      <c r="B179" s="160"/>
      <c r="C179" s="160"/>
      <c r="D179" s="160"/>
      <c r="E179" s="160"/>
      <c r="F179" s="161"/>
      <c r="G179" s="234" t="s">
        <v>217</v>
      </c>
      <c r="H179" s="204" t="s">
        <v>347</v>
      </c>
      <c r="I179" s="196"/>
      <c r="J179" s="180">
        <f t="shared" ref="J179:K180" si="5">SUM(J180)</f>
        <v>138000</v>
      </c>
      <c r="K179" s="180">
        <f t="shared" si="5"/>
        <v>83000</v>
      </c>
      <c r="L179" s="60"/>
    </row>
    <row r="180" spans="1:12" ht="48.75" customHeight="1">
      <c r="A180" s="1"/>
      <c r="B180" s="160"/>
      <c r="C180" s="160"/>
      <c r="D180" s="160"/>
      <c r="E180" s="160"/>
      <c r="F180" s="161"/>
      <c r="G180" s="33" t="s">
        <v>63</v>
      </c>
      <c r="H180" s="103" t="s">
        <v>348</v>
      </c>
      <c r="I180" s="179"/>
      <c r="J180" s="180">
        <f t="shared" si="5"/>
        <v>138000</v>
      </c>
      <c r="K180" s="180">
        <f t="shared" si="5"/>
        <v>83000</v>
      </c>
      <c r="L180" s="60"/>
    </row>
    <row r="181" spans="1:12" ht="47.25">
      <c r="A181" s="1"/>
      <c r="B181" s="99"/>
      <c r="C181" s="99"/>
      <c r="D181" s="99"/>
      <c r="E181" s="99"/>
      <c r="F181" s="100"/>
      <c r="G181" s="34" t="s">
        <v>4</v>
      </c>
      <c r="H181" s="103"/>
      <c r="I181" s="179">
        <v>600</v>
      </c>
      <c r="J181" s="180">
        <v>138000</v>
      </c>
      <c r="K181" s="180">
        <v>83000</v>
      </c>
      <c r="L181" s="60"/>
    </row>
    <row r="182" spans="1:12" ht="47.25">
      <c r="A182" s="1"/>
      <c r="B182" s="140"/>
      <c r="C182" s="140"/>
      <c r="D182" s="140"/>
      <c r="E182" s="140"/>
      <c r="F182" s="141"/>
      <c r="G182" s="240" t="s">
        <v>193</v>
      </c>
      <c r="H182" s="171" t="s">
        <v>195</v>
      </c>
      <c r="I182" s="172" t="s">
        <v>0</v>
      </c>
      <c r="J182" s="173">
        <f t="shared" ref="J182:K182" si="6">SUM(J183)</f>
        <v>30000</v>
      </c>
      <c r="K182" s="173">
        <f t="shared" si="6"/>
        <v>0</v>
      </c>
      <c r="L182" s="60"/>
    </row>
    <row r="183" spans="1:12" ht="47.25">
      <c r="A183" s="1"/>
      <c r="B183" s="140"/>
      <c r="C183" s="140"/>
      <c r="D183" s="140"/>
      <c r="E183" s="140"/>
      <c r="F183" s="141"/>
      <c r="G183" s="121" t="s">
        <v>239</v>
      </c>
      <c r="H183" s="210" t="s">
        <v>194</v>
      </c>
      <c r="I183" s="211" t="s">
        <v>0</v>
      </c>
      <c r="J183" s="254">
        <f>SUM(J184)</f>
        <v>30000</v>
      </c>
      <c r="K183" s="254">
        <f>SUM(K184)</f>
        <v>0</v>
      </c>
      <c r="L183" s="60"/>
    </row>
    <row r="184" spans="1:12" ht="31.5">
      <c r="A184" s="1"/>
      <c r="B184" s="119"/>
      <c r="C184" s="119"/>
      <c r="D184" s="119"/>
      <c r="E184" s="119"/>
      <c r="F184" s="120"/>
      <c r="G184" s="125" t="s">
        <v>236</v>
      </c>
      <c r="H184" s="214" t="s">
        <v>237</v>
      </c>
      <c r="I184" s="213"/>
      <c r="J184" s="254">
        <f t="shared" ref="J184:K185" si="7">SUM(J185)</f>
        <v>30000</v>
      </c>
      <c r="K184" s="254">
        <f t="shared" si="7"/>
        <v>0</v>
      </c>
      <c r="L184" s="61"/>
    </row>
    <row r="185" spans="1:12" ht="31.5">
      <c r="A185" s="1"/>
      <c r="B185" s="119"/>
      <c r="C185" s="119"/>
      <c r="D185" s="119"/>
      <c r="E185" s="119"/>
      <c r="F185" s="120"/>
      <c r="G185" s="126" t="s">
        <v>235</v>
      </c>
      <c r="H185" s="212" t="s">
        <v>238</v>
      </c>
      <c r="I185" s="213"/>
      <c r="J185" s="255">
        <f t="shared" si="7"/>
        <v>30000</v>
      </c>
      <c r="K185" s="255">
        <f t="shared" si="7"/>
        <v>0</v>
      </c>
      <c r="L185" s="61"/>
    </row>
    <row r="186" spans="1:12" ht="31.5">
      <c r="A186" s="1"/>
      <c r="B186" s="76"/>
      <c r="C186" s="76"/>
      <c r="D186" s="76"/>
      <c r="E186" s="76"/>
      <c r="F186" s="77"/>
      <c r="G186" s="124" t="s">
        <v>2</v>
      </c>
      <c r="H186" s="212"/>
      <c r="I186" s="213">
        <v>200</v>
      </c>
      <c r="J186" s="256">
        <v>30000</v>
      </c>
      <c r="K186" s="256">
        <v>0</v>
      </c>
      <c r="L186" s="61"/>
    </row>
    <row r="187" spans="1:12" ht="48.75" customHeight="1">
      <c r="A187" s="1"/>
      <c r="B187" s="76"/>
      <c r="C187" s="76"/>
      <c r="D187" s="76"/>
      <c r="E187" s="76"/>
      <c r="F187" s="77"/>
      <c r="G187" s="240" t="s">
        <v>64</v>
      </c>
      <c r="H187" s="215" t="s">
        <v>151</v>
      </c>
      <c r="I187" s="172" t="s">
        <v>0</v>
      </c>
      <c r="J187" s="173">
        <f t="shared" ref="J187:K187" si="8">SUM(J188)</f>
        <v>540000</v>
      </c>
      <c r="K187" s="173">
        <f t="shared" si="8"/>
        <v>225000</v>
      </c>
      <c r="L187" s="61"/>
    </row>
    <row r="188" spans="1:12" ht="47.25">
      <c r="A188" s="1"/>
      <c r="B188" s="76"/>
      <c r="C188" s="76"/>
      <c r="D188" s="76"/>
      <c r="E188" s="76"/>
      <c r="F188" s="77"/>
      <c r="G188" s="234" t="s">
        <v>202</v>
      </c>
      <c r="H188" s="177" t="s">
        <v>152</v>
      </c>
      <c r="I188" s="196" t="s">
        <v>0</v>
      </c>
      <c r="J188" s="188">
        <f>SUM(J189)</f>
        <v>540000</v>
      </c>
      <c r="K188" s="188">
        <f>SUM(K189)</f>
        <v>225000</v>
      </c>
      <c r="L188" s="61"/>
    </row>
    <row r="189" spans="1:12" ht="31.5">
      <c r="A189" s="1"/>
      <c r="B189" s="158"/>
      <c r="C189" s="158"/>
      <c r="D189" s="158"/>
      <c r="E189" s="158"/>
      <c r="F189" s="159"/>
      <c r="G189" s="234" t="s">
        <v>153</v>
      </c>
      <c r="H189" s="127" t="s">
        <v>313</v>
      </c>
      <c r="I189" s="196"/>
      <c r="J189" s="189">
        <f>SUM(J190)</f>
        <v>540000</v>
      </c>
      <c r="K189" s="189">
        <f>SUM(K190)</f>
        <v>225000</v>
      </c>
      <c r="L189" s="61"/>
    </row>
    <row r="190" spans="1:12" ht="31.5">
      <c r="A190" s="1"/>
      <c r="B190" s="158"/>
      <c r="C190" s="158"/>
      <c r="D190" s="158"/>
      <c r="E190" s="158"/>
      <c r="F190" s="159"/>
      <c r="G190" s="116" t="s">
        <v>154</v>
      </c>
      <c r="H190" s="186" t="s">
        <v>314</v>
      </c>
      <c r="I190" s="216"/>
      <c r="J190" s="180">
        <f>SUM(J191:J191)</f>
        <v>540000</v>
      </c>
      <c r="K190" s="180">
        <f>SUM(K191:K191)</f>
        <v>225000</v>
      </c>
      <c r="L190" s="61"/>
    </row>
    <row r="191" spans="1:12" ht="31.5">
      <c r="A191" s="1"/>
      <c r="B191" s="54"/>
      <c r="C191" s="54"/>
      <c r="D191" s="54"/>
      <c r="E191" s="54"/>
      <c r="F191" s="55"/>
      <c r="G191" s="33" t="s">
        <v>2</v>
      </c>
      <c r="H191" s="186"/>
      <c r="I191" s="179">
        <v>200</v>
      </c>
      <c r="J191" s="180">
        <v>540000</v>
      </c>
      <c r="K191" s="180">
        <v>225000</v>
      </c>
      <c r="L191" s="61"/>
    </row>
    <row r="192" spans="1:12" ht="63">
      <c r="A192" s="1"/>
      <c r="B192" s="25"/>
      <c r="C192" s="25"/>
      <c r="D192" s="25"/>
      <c r="E192" s="25"/>
      <c r="F192" s="26"/>
      <c r="G192" s="248" t="s">
        <v>65</v>
      </c>
      <c r="H192" s="143" t="s">
        <v>155</v>
      </c>
      <c r="I192" s="172"/>
      <c r="J192" s="173">
        <f>SUM(J193+J198+J203)</f>
        <v>2458000</v>
      </c>
      <c r="K192" s="173">
        <f>SUM(K193+K198+K203)</f>
        <v>0</v>
      </c>
      <c r="L192" s="61"/>
    </row>
    <row r="193" spans="1:12" ht="63">
      <c r="A193" s="1"/>
      <c r="B193" s="25"/>
      <c r="C193" s="25"/>
      <c r="D193" s="25"/>
      <c r="E193" s="25"/>
      <c r="F193" s="26"/>
      <c r="G193" s="241" t="s">
        <v>295</v>
      </c>
      <c r="H193" s="217" t="s">
        <v>156</v>
      </c>
      <c r="I193" s="218"/>
      <c r="J193" s="188">
        <f>SUM(J194)</f>
        <v>450000</v>
      </c>
      <c r="K193" s="188">
        <f>SUM(K194)</f>
        <v>0</v>
      </c>
      <c r="L193" s="61"/>
    </row>
    <row r="194" spans="1:12" ht="47.25">
      <c r="A194" s="1"/>
      <c r="B194" s="17"/>
      <c r="C194" s="17"/>
      <c r="D194" s="17"/>
      <c r="E194" s="17"/>
      <c r="F194" s="18"/>
      <c r="G194" s="241" t="s">
        <v>157</v>
      </c>
      <c r="H194" s="217" t="s">
        <v>158</v>
      </c>
      <c r="I194" s="218"/>
      <c r="J194" s="188">
        <f>SUM(J195)</f>
        <v>450000</v>
      </c>
      <c r="K194" s="188">
        <f>SUM(K195)</f>
        <v>0</v>
      </c>
      <c r="L194" s="59"/>
    </row>
    <row r="195" spans="1:12" ht="31.5">
      <c r="A195" s="1"/>
      <c r="B195" s="106"/>
      <c r="C195" s="106"/>
      <c r="D195" s="106"/>
      <c r="E195" s="106"/>
      <c r="F195" s="107"/>
      <c r="G195" s="34" t="s">
        <v>258</v>
      </c>
      <c r="H195" s="203" t="s">
        <v>285</v>
      </c>
      <c r="I195" s="216"/>
      <c r="J195" s="180">
        <f>SUM(J197+J196)</f>
        <v>450000</v>
      </c>
      <c r="K195" s="180">
        <f>SUM(K197+K196)</f>
        <v>0</v>
      </c>
      <c r="L195" s="61"/>
    </row>
    <row r="196" spans="1:12" ht="31.5">
      <c r="A196" s="1"/>
      <c r="B196" s="166"/>
      <c r="C196" s="166"/>
      <c r="D196" s="166"/>
      <c r="E196" s="166"/>
      <c r="F196" s="167"/>
      <c r="G196" s="123" t="s">
        <v>2</v>
      </c>
      <c r="H196" s="220" t="s">
        <v>0</v>
      </c>
      <c r="I196" s="219">
        <v>200</v>
      </c>
      <c r="J196" s="180">
        <v>105000</v>
      </c>
      <c r="K196" s="180"/>
      <c r="L196" s="61"/>
    </row>
    <row r="197" spans="1:12" ht="47.25">
      <c r="A197" s="1"/>
      <c r="B197" s="27"/>
      <c r="C197" s="27"/>
      <c r="D197" s="27"/>
      <c r="E197" s="27"/>
      <c r="F197" s="28"/>
      <c r="G197" s="34" t="s">
        <v>81</v>
      </c>
      <c r="H197" s="182" t="s">
        <v>0</v>
      </c>
      <c r="I197" s="179">
        <v>400</v>
      </c>
      <c r="J197" s="278">
        <v>345000</v>
      </c>
      <c r="K197" s="180"/>
      <c r="L197" s="61"/>
    </row>
    <row r="198" spans="1:12" ht="63">
      <c r="A198" s="1"/>
      <c r="B198" s="130"/>
      <c r="C198" s="130"/>
      <c r="D198" s="130"/>
      <c r="E198" s="130"/>
      <c r="F198" s="131"/>
      <c r="G198" s="234" t="s">
        <v>203</v>
      </c>
      <c r="H198" s="279" t="s">
        <v>159</v>
      </c>
      <c r="I198" s="280"/>
      <c r="J198" s="281">
        <f t="shared" ref="J198:K200" si="9">SUM(J199)</f>
        <v>1108000</v>
      </c>
      <c r="K198" s="281">
        <f t="shared" si="9"/>
        <v>0</v>
      </c>
      <c r="L198" s="61"/>
    </row>
    <row r="199" spans="1:12" ht="78.75">
      <c r="A199" s="1"/>
      <c r="B199" s="154"/>
      <c r="C199" s="154"/>
      <c r="D199" s="154"/>
      <c r="E199" s="154"/>
      <c r="F199" s="155"/>
      <c r="G199" s="38" t="s">
        <v>331</v>
      </c>
      <c r="H199" s="282" t="s">
        <v>333</v>
      </c>
      <c r="I199" s="283"/>
      <c r="J199" s="281">
        <f t="shared" si="9"/>
        <v>1108000</v>
      </c>
      <c r="K199" s="281">
        <f t="shared" si="9"/>
        <v>0</v>
      </c>
      <c r="L199" s="61"/>
    </row>
    <row r="200" spans="1:12" ht="79.5" customHeight="1">
      <c r="A200" s="1"/>
      <c r="B200" s="89"/>
      <c r="C200" s="89"/>
      <c r="D200" s="89"/>
      <c r="E200" s="89"/>
      <c r="F200" s="90"/>
      <c r="G200" s="116" t="s">
        <v>332</v>
      </c>
      <c r="H200" s="284" t="s">
        <v>334</v>
      </c>
      <c r="I200" s="280"/>
      <c r="J200" s="278">
        <f>SUM(J201+J202)</f>
        <v>1108000</v>
      </c>
      <c r="K200" s="278">
        <f t="shared" si="9"/>
        <v>0</v>
      </c>
      <c r="L200" s="61"/>
    </row>
    <row r="201" spans="1:12" ht="31.5">
      <c r="A201" s="1"/>
      <c r="B201" s="160"/>
      <c r="C201" s="160"/>
      <c r="D201" s="160"/>
      <c r="E201" s="160"/>
      <c r="F201" s="161"/>
      <c r="G201" s="123" t="s">
        <v>2</v>
      </c>
      <c r="H201" s="220" t="s">
        <v>0</v>
      </c>
      <c r="I201" s="219">
        <v>200</v>
      </c>
      <c r="J201" s="180">
        <v>0</v>
      </c>
      <c r="K201" s="180">
        <v>0</v>
      </c>
      <c r="L201" s="61"/>
    </row>
    <row r="202" spans="1:12" ht="47.25">
      <c r="A202" s="1"/>
      <c r="B202" s="89"/>
      <c r="C202" s="89"/>
      <c r="D202" s="89"/>
      <c r="E202" s="89"/>
      <c r="F202" s="90"/>
      <c r="G202" s="111" t="s">
        <v>81</v>
      </c>
      <c r="H202" s="223" t="s">
        <v>0</v>
      </c>
      <c r="I202" s="219">
        <v>400</v>
      </c>
      <c r="J202" s="278">
        <v>1108000</v>
      </c>
      <c r="K202" s="180">
        <v>0</v>
      </c>
      <c r="L202" s="61"/>
    </row>
    <row r="203" spans="1:12" ht="47.25">
      <c r="A203" s="1"/>
      <c r="B203" s="31"/>
      <c r="C203" s="31"/>
      <c r="D203" s="31"/>
      <c r="E203" s="31"/>
      <c r="F203" s="32"/>
      <c r="G203" s="122" t="s">
        <v>225</v>
      </c>
      <c r="H203" s="224" t="s">
        <v>226</v>
      </c>
      <c r="I203" s="218"/>
      <c r="J203" s="180">
        <f>SUM(J205)</f>
        <v>900000</v>
      </c>
      <c r="K203" s="180">
        <f>SUM(K205)</f>
        <v>0</v>
      </c>
      <c r="L203" s="61"/>
    </row>
    <row r="204" spans="1:12" ht="63">
      <c r="A204" s="1"/>
      <c r="B204" s="162"/>
      <c r="C204" s="162"/>
      <c r="D204" s="162"/>
      <c r="E204" s="162"/>
      <c r="F204" s="163"/>
      <c r="G204" s="122" t="s">
        <v>293</v>
      </c>
      <c r="H204" s="224" t="s">
        <v>294</v>
      </c>
      <c r="I204" s="218"/>
      <c r="J204" s="180">
        <f t="shared" ref="J204:K205" si="10">SUM(J205)</f>
        <v>900000</v>
      </c>
      <c r="K204" s="180">
        <f t="shared" si="10"/>
        <v>0</v>
      </c>
      <c r="L204" s="61"/>
    </row>
    <row r="205" spans="1:12" ht="47.25" customHeight="1">
      <c r="A205" s="1"/>
      <c r="B205" s="31"/>
      <c r="C205" s="31"/>
      <c r="D205" s="31"/>
      <c r="E205" s="31"/>
      <c r="F205" s="32"/>
      <c r="G205" s="111" t="s">
        <v>227</v>
      </c>
      <c r="H205" s="223" t="s">
        <v>228</v>
      </c>
      <c r="I205" s="225"/>
      <c r="J205" s="189">
        <f t="shared" si="10"/>
        <v>900000</v>
      </c>
      <c r="K205" s="189">
        <f t="shared" si="10"/>
        <v>0</v>
      </c>
      <c r="L205" s="61"/>
    </row>
    <row r="206" spans="1:12" ht="15.75">
      <c r="A206" s="1"/>
      <c r="B206" s="109"/>
      <c r="C206" s="109"/>
      <c r="D206" s="109"/>
      <c r="E206" s="109"/>
      <c r="F206" s="110"/>
      <c r="G206" s="123" t="s">
        <v>1</v>
      </c>
      <c r="H206" s="223"/>
      <c r="I206" s="219">
        <v>800</v>
      </c>
      <c r="J206" s="278">
        <v>900000</v>
      </c>
      <c r="K206" s="180">
        <v>0</v>
      </c>
      <c r="L206" s="61"/>
    </row>
    <row r="207" spans="1:12" ht="47.25">
      <c r="A207" s="1"/>
      <c r="B207" s="101"/>
      <c r="C207" s="101"/>
      <c r="D207" s="101"/>
      <c r="E207" s="101"/>
      <c r="F207" s="102"/>
      <c r="G207" s="40" t="s">
        <v>66</v>
      </c>
      <c r="H207" s="112" t="s">
        <v>160</v>
      </c>
      <c r="I207" s="172" t="s">
        <v>0</v>
      </c>
      <c r="J207" s="173">
        <f>SUM(J208)</f>
        <v>648000</v>
      </c>
      <c r="K207" s="173">
        <f>SUM(K208)</f>
        <v>0</v>
      </c>
      <c r="L207" s="61"/>
    </row>
    <row r="208" spans="1:12" ht="63">
      <c r="A208" s="1"/>
      <c r="B208" s="101"/>
      <c r="C208" s="101"/>
      <c r="D208" s="101"/>
      <c r="E208" s="101"/>
      <c r="F208" s="102"/>
      <c r="G208" s="234" t="s">
        <v>204</v>
      </c>
      <c r="H208" s="197" t="s">
        <v>246</v>
      </c>
      <c r="I208" s="196" t="s">
        <v>0</v>
      </c>
      <c r="J208" s="188">
        <f>SUM(J210)</f>
        <v>648000</v>
      </c>
      <c r="K208" s="188">
        <f>SUM(K210)</f>
        <v>0</v>
      </c>
      <c r="L208" s="61"/>
    </row>
    <row r="209" spans="1:12" ht="31.5">
      <c r="A209" s="1"/>
      <c r="B209" s="302" t="s">
        <v>20</v>
      </c>
      <c r="C209" s="302"/>
      <c r="D209" s="302"/>
      <c r="E209" s="302"/>
      <c r="F209" s="303"/>
      <c r="G209" s="104" t="s">
        <v>161</v>
      </c>
      <c r="H209" s="72" t="s">
        <v>247</v>
      </c>
      <c r="I209" s="175"/>
      <c r="J209" s="188">
        <f>SUM(J210)</f>
        <v>648000</v>
      </c>
      <c r="K209" s="188">
        <f>SUM(K210)</f>
        <v>0</v>
      </c>
      <c r="L209" s="59"/>
    </row>
    <row r="210" spans="1:12" ht="31.5">
      <c r="A210" s="1"/>
      <c r="B210" s="307" t="s">
        <v>19</v>
      </c>
      <c r="C210" s="307"/>
      <c r="D210" s="307"/>
      <c r="E210" s="307"/>
      <c r="F210" s="308"/>
      <c r="G210" s="108" t="s">
        <v>210</v>
      </c>
      <c r="H210" s="186" t="s">
        <v>248</v>
      </c>
      <c r="I210" s="179" t="s">
        <v>0</v>
      </c>
      <c r="J210" s="180">
        <f>SUM(J211)</f>
        <v>648000</v>
      </c>
      <c r="K210" s="180">
        <f>SUM(K211)</f>
        <v>0</v>
      </c>
      <c r="L210" s="61"/>
    </row>
    <row r="211" spans="1:12" ht="47.25">
      <c r="A211" s="1"/>
      <c r="B211" s="56"/>
      <c r="C211" s="56"/>
      <c r="D211" s="56"/>
      <c r="E211" s="56"/>
      <c r="F211" s="57"/>
      <c r="G211" s="34" t="s">
        <v>4</v>
      </c>
      <c r="H211" s="186"/>
      <c r="I211" s="179">
        <v>600</v>
      </c>
      <c r="J211" s="180">
        <v>648000</v>
      </c>
      <c r="K211" s="180">
        <v>0</v>
      </c>
      <c r="L211" s="61"/>
    </row>
    <row r="212" spans="1:12" ht="49.5" customHeight="1">
      <c r="A212" s="1"/>
      <c r="B212" s="309" t="s">
        <v>18</v>
      </c>
      <c r="C212" s="309"/>
      <c r="D212" s="309"/>
      <c r="E212" s="309"/>
      <c r="F212" s="310"/>
      <c r="G212" s="40" t="s">
        <v>67</v>
      </c>
      <c r="H212" s="226" t="s">
        <v>162</v>
      </c>
      <c r="I212" s="172" t="s">
        <v>0</v>
      </c>
      <c r="J212" s="173">
        <f>SUM(J213+J219)</f>
        <v>23500552</v>
      </c>
      <c r="K212" s="173">
        <f>SUM(K213+K219)</f>
        <v>18126067</v>
      </c>
      <c r="L212" s="61"/>
    </row>
    <row r="213" spans="1:12" ht="63">
      <c r="A213" s="1"/>
      <c r="B213" s="300">
        <v>200</v>
      </c>
      <c r="C213" s="300"/>
      <c r="D213" s="300"/>
      <c r="E213" s="300"/>
      <c r="F213" s="301"/>
      <c r="G213" s="38" t="s">
        <v>205</v>
      </c>
      <c r="H213" s="209" t="s">
        <v>163</v>
      </c>
      <c r="I213" s="175" t="s">
        <v>0</v>
      </c>
      <c r="J213" s="176">
        <f>SUM(J214)</f>
        <v>14490392</v>
      </c>
      <c r="K213" s="176">
        <f>SUM(K214)</f>
        <v>14864512</v>
      </c>
      <c r="L213" s="61"/>
    </row>
    <row r="214" spans="1:12" ht="84" customHeight="1">
      <c r="A214" s="1"/>
      <c r="B214" s="302" t="s">
        <v>17</v>
      </c>
      <c r="C214" s="302"/>
      <c r="D214" s="302"/>
      <c r="E214" s="302"/>
      <c r="F214" s="303"/>
      <c r="G214" s="104" t="s">
        <v>164</v>
      </c>
      <c r="H214" s="71" t="s">
        <v>165</v>
      </c>
      <c r="I214" s="175"/>
      <c r="J214" s="188">
        <f>SUM(J215+J217)</f>
        <v>14490392</v>
      </c>
      <c r="K214" s="188">
        <f>SUM(K215+K217)</f>
        <v>14864512</v>
      </c>
      <c r="L214" s="59"/>
    </row>
    <row r="215" spans="1:12" ht="31.5">
      <c r="A215" s="1"/>
      <c r="B215" s="164"/>
      <c r="C215" s="164"/>
      <c r="D215" s="164"/>
      <c r="E215" s="164"/>
      <c r="F215" s="165"/>
      <c r="G215" s="108" t="s">
        <v>296</v>
      </c>
      <c r="H215" s="64" t="s">
        <v>297</v>
      </c>
      <c r="I215" s="175"/>
      <c r="J215" s="180">
        <f>SUM(J216)</f>
        <v>7561730</v>
      </c>
      <c r="K215" s="180">
        <f>SUM(K216)</f>
        <v>7935850</v>
      </c>
      <c r="L215" s="59"/>
    </row>
    <row r="216" spans="1:12" ht="31.5">
      <c r="A216" s="1"/>
      <c r="B216" s="164"/>
      <c r="C216" s="164"/>
      <c r="D216" s="164"/>
      <c r="E216" s="164"/>
      <c r="F216" s="165"/>
      <c r="G216" s="123" t="s">
        <v>2</v>
      </c>
      <c r="H216" s="220" t="s">
        <v>0</v>
      </c>
      <c r="I216" s="219">
        <v>200</v>
      </c>
      <c r="J216" s="180">
        <v>7561730</v>
      </c>
      <c r="K216" s="180">
        <v>7935850</v>
      </c>
      <c r="L216" s="59"/>
    </row>
    <row r="217" spans="1:12" ht="78.75">
      <c r="A217" s="1"/>
      <c r="B217" s="168"/>
      <c r="C217" s="168"/>
      <c r="D217" s="168"/>
      <c r="E217" s="168"/>
      <c r="F217" s="169"/>
      <c r="G217" s="123" t="s">
        <v>298</v>
      </c>
      <c r="H217" s="220" t="s">
        <v>299</v>
      </c>
      <c r="I217" s="219"/>
      <c r="J217" s="180">
        <f>SUM(J218:J218)</f>
        <v>6928662</v>
      </c>
      <c r="K217" s="180">
        <f>SUM(K218:K218)</f>
        <v>6928662</v>
      </c>
      <c r="L217" s="61"/>
    </row>
    <row r="218" spans="1:12" ht="31.5">
      <c r="A218" s="1"/>
      <c r="B218" s="168"/>
      <c r="C218" s="168"/>
      <c r="D218" s="168"/>
      <c r="E218" s="168"/>
      <c r="F218" s="169"/>
      <c r="G218" s="123" t="s">
        <v>2</v>
      </c>
      <c r="H218" s="220" t="s">
        <v>0</v>
      </c>
      <c r="I218" s="219">
        <v>200</v>
      </c>
      <c r="J218" s="180">
        <v>6928662</v>
      </c>
      <c r="K218" s="180">
        <v>6928662</v>
      </c>
      <c r="L218" s="61"/>
    </row>
    <row r="219" spans="1:12" ht="66" customHeight="1">
      <c r="A219" s="1"/>
      <c r="B219" s="130"/>
      <c r="C219" s="130"/>
      <c r="D219" s="130"/>
      <c r="E219" s="130"/>
      <c r="F219" s="131"/>
      <c r="G219" s="241" t="s">
        <v>206</v>
      </c>
      <c r="H219" s="217" t="s">
        <v>166</v>
      </c>
      <c r="I219" s="218" t="s">
        <v>0</v>
      </c>
      <c r="J219" s="188">
        <f>SUM(J220)</f>
        <v>9010160</v>
      </c>
      <c r="K219" s="188">
        <f>SUM(K220)</f>
        <v>3261555</v>
      </c>
      <c r="L219" s="61"/>
    </row>
    <row r="220" spans="1:12" ht="47.25">
      <c r="A220" s="1"/>
      <c r="B220" s="130"/>
      <c r="C220" s="130"/>
      <c r="D220" s="130"/>
      <c r="E220" s="130"/>
      <c r="F220" s="131"/>
      <c r="G220" s="241" t="s">
        <v>167</v>
      </c>
      <c r="H220" s="217" t="s">
        <v>240</v>
      </c>
      <c r="I220" s="218"/>
      <c r="J220" s="188">
        <f>SUM(J223+J221)</f>
        <v>9010160</v>
      </c>
      <c r="K220" s="188">
        <f>SUM(K223+K221)</f>
        <v>3261555</v>
      </c>
      <c r="L220" s="61"/>
    </row>
    <row r="221" spans="1:12" ht="94.5">
      <c r="A221" s="1"/>
      <c r="B221" s="309" t="s">
        <v>16</v>
      </c>
      <c r="C221" s="309"/>
      <c r="D221" s="309"/>
      <c r="E221" s="309"/>
      <c r="F221" s="310"/>
      <c r="G221" s="111" t="s">
        <v>261</v>
      </c>
      <c r="H221" s="227" t="s">
        <v>262</v>
      </c>
      <c r="I221" s="219"/>
      <c r="J221" s="180">
        <f>SUM(J222)</f>
        <v>8200000</v>
      </c>
      <c r="K221" s="180">
        <f>SUM(K222)</f>
        <v>2419000</v>
      </c>
      <c r="L221" s="61"/>
    </row>
    <row r="222" spans="1:12" ht="15.75">
      <c r="A222" s="1"/>
      <c r="B222" s="309">
        <v>200</v>
      </c>
      <c r="C222" s="309"/>
      <c r="D222" s="309"/>
      <c r="E222" s="309"/>
      <c r="F222" s="310"/>
      <c r="G222" s="111" t="s">
        <v>1</v>
      </c>
      <c r="H222" s="227" t="s">
        <v>0</v>
      </c>
      <c r="I222" s="219">
        <v>800</v>
      </c>
      <c r="J222" s="180">
        <v>8200000</v>
      </c>
      <c r="K222" s="180">
        <v>2419000</v>
      </c>
      <c r="L222" s="61"/>
    </row>
    <row r="223" spans="1:12" ht="63">
      <c r="A223" s="1"/>
      <c r="B223" s="119"/>
      <c r="C223" s="119"/>
      <c r="D223" s="119"/>
      <c r="E223" s="119"/>
      <c r="F223" s="120"/>
      <c r="G223" s="111" t="s">
        <v>48</v>
      </c>
      <c r="H223" s="222" t="s">
        <v>286</v>
      </c>
      <c r="I223" s="219" t="s">
        <v>0</v>
      </c>
      <c r="J223" s="180">
        <f>SUM(J224)</f>
        <v>810160</v>
      </c>
      <c r="K223" s="180">
        <f>SUM(K224)</f>
        <v>842555</v>
      </c>
      <c r="L223" s="61"/>
    </row>
    <row r="224" spans="1:12" ht="15.75">
      <c r="A224" s="1"/>
      <c r="B224" s="119"/>
      <c r="C224" s="119"/>
      <c r="D224" s="119"/>
      <c r="E224" s="119"/>
      <c r="F224" s="120"/>
      <c r="G224" s="111" t="s">
        <v>1</v>
      </c>
      <c r="H224" s="221"/>
      <c r="I224" s="219">
        <v>800</v>
      </c>
      <c r="J224" s="180">
        <v>810160</v>
      </c>
      <c r="K224" s="180">
        <v>842555</v>
      </c>
      <c r="L224" s="61"/>
    </row>
    <row r="225" spans="1:12" ht="47.25">
      <c r="A225" s="1"/>
      <c r="B225" s="298" t="s">
        <v>15</v>
      </c>
      <c r="C225" s="298"/>
      <c r="D225" s="298"/>
      <c r="E225" s="298"/>
      <c r="F225" s="299"/>
      <c r="G225" s="40" t="s">
        <v>68</v>
      </c>
      <c r="H225" s="228" t="s">
        <v>168</v>
      </c>
      <c r="I225" s="172" t="s">
        <v>0</v>
      </c>
      <c r="J225" s="173">
        <f>SUM(J226+J230)</f>
        <v>85010</v>
      </c>
      <c r="K225" s="173">
        <f>SUM(K226+K230)</f>
        <v>76010</v>
      </c>
      <c r="L225" s="60"/>
    </row>
    <row r="226" spans="1:12" ht="78.75">
      <c r="A226" s="1"/>
      <c r="B226" s="300">
        <v>500</v>
      </c>
      <c r="C226" s="300"/>
      <c r="D226" s="300"/>
      <c r="E226" s="300"/>
      <c r="F226" s="301"/>
      <c r="G226" s="38" t="s">
        <v>207</v>
      </c>
      <c r="H226" s="177" t="s">
        <v>169</v>
      </c>
      <c r="I226" s="196" t="s">
        <v>0</v>
      </c>
      <c r="J226" s="188">
        <f t="shared" ref="J226:K228" si="11">SUM(J227)</f>
        <v>30000</v>
      </c>
      <c r="K226" s="188">
        <f t="shared" si="11"/>
        <v>21000</v>
      </c>
      <c r="L226" s="61"/>
    </row>
    <row r="227" spans="1:12" ht="65.25" customHeight="1">
      <c r="A227" s="1"/>
      <c r="B227" s="302" t="s">
        <v>14</v>
      </c>
      <c r="C227" s="302"/>
      <c r="D227" s="302"/>
      <c r="E227" s="302"/>
      <c r="F227" s="303"/>
      <c r="G227" s="104" t="s">
        <v>170</v>
      </c>
      <c r="H227" s="72" t="s">
        <v>171</v>
      </c>
      <c r="I227" s="175"/>
      <c r="J227" s="188">
        <f t="shared" si="11"/>
        <v>30000</v>
      </c>
      <c r="K227" s="188">
        <f t="shared" si="11"/>
        <v>21000</v>
      </c>
      <c r="L227" s="61"/>
    </row>
    <row r="228" spans="1:12" ht="47.25">
      <c r="A228" s="1"/>
      <c r="B228" s="307" t="s">
        <v>13</v>
      </c>
      <c r="C228" s="307"/>
      <c r="D228" s="307"/>
      <c r="E228" s="307"/>
      <c r="F228" s="308"/>
      <c r="G228" s="33" t="s">
        <v>69</v>
      </c>
      <c r="H228" s="69" t="s">
        <v>172</v>
      </c>
      <c r="I228" s="179" t="s">
        <v>0</v>
      </c>
      <c r="J228" s="180">
        <f t="shared" si="11"/>
        <v>30000</v>
      </c>
      <c r="K228" s="180">
        <f t="shared" si="11"/>
        <v>21000</v>
      </c>
      <c r="L228" s="59"/>
    </row>
    <row r="229" spans="1:12" ht="15.75">
      <c r="A229" s="1"/>
      <c r="B229" s="62"/>
      <c r="C229" s="62"/>
      <c r="D229" s="62"/>
      <c r="E229" s="62"/>
      <c r="F229" s="63"/>
      <c r="G229" s="34" t="s">
        <v>1</v>
      </c>
      <c r="H229" s="182" t="s">
        <v>0</v>
      </c>
      <c r="I229" s="179">
        <v>800</v>
      </c>
      <c r="J229" s="180">
        <v>30000</v>
      </c>
      <c r="K229" s="180">
        <v>21000</v>
      </c>
      <c r="L229" s="61"/>
    </row>
    <row r="230" spans="1:12" ht="31.5">
      <c r="A230" s="1"/>
      <c r="B230" s="65"/>
      <c r="C230" s="65"/>
      <c r="D230" s="65"/>
      <c r="E230" s="65"/>
      <c r="F230" s="66"/>
      <c r="G230" s="37" t="s">
        <v>211</v>
      </c>
      <c r="H230" s="230" t="s">
        <v>188</v>
      </c>
      <c r="I230" s="229"/>
      <c r="J230" s="188">
        <f t="shared" ref="J230:K232" si="12">SUM(J231)</f>
        <v>55010</v>
      </c>
      <c r="K230" s="188">
        <f t="shared" si="12"/>
        <v>55010</v>
      </c>
      <c r="L230" s="61"/>
    </row>
    <row r="231" spans="1:12" ht="31.5">
      <c r="A231" s="1"/>
      <c r="B231" s="65"/>
      <c r="C231" s="65"/>
      <c r="D231" s="65"/>
      <c r="E231" s="65"/>
      <c r="F231" s="66"/>
      <c r="G231" s="38" t="s">
        <v>189</v>
      </c>
      <c r="H231" s="231" t="s">
        <v>190</v>
      </c>
      <c r="I231" s="196"/>
      <c r="J231" s="188">
        <f t="shared" si="12"/>
        <v>55010</v>
      </c>
      <c r="K231" s="188">
        <f t="shared" si="12"/>
        <v>55010</v>
      </c>
      <c r="L231" s="61"/>
    </row>
    <row r="232" spans="1:12" ht="31.5">
      <c r="A232" s="1"/>
      <c r="B232" s="65"/>
      <c r="C232" s="65"/>
      <c r="D232" s="65"/>
      <c r="E232" s="65"/>
      <c r="F232" s="66"/>
      <c r="G232" s="34" t="s">
        <v>212</v>
      </c>
      <c r="H232" s="193" t="s">
        <v>287</v>
      </c>
      <c r="I232" s="179"/>
      <c r="J232" s="180">
        <f t="shared" si="12"/>
        <v>55010</v>
      </c>
      <c r="K232" s="180">
        <f t="shared" si="12"/>
        <v>55010</v>
      </c>
      <c r="L232" s="61"/>
    </row>
    <row r="233" spans="1:12" ht="31.5">
      <c r="A233" s="1"/>
      <c r="B233" s="65"/>
      <c r="C233" s="65"/>
      <c r="D233" s="65"/>
      <c r="E233" s="65"/>
      <c r="F233" s="66"/>
      <c r="G233" s="34" t="s">
        <v>2</v>
      </c>
      <c r="H233" s="193"/>
      <c r="I233" s="179">
        <v>200</v>
      </c>
      <c r="J233" s="180">
        <v>55010</v>
      </c>
      <c r="K233" s="180">
        <v>55010</v>
      </c>
      <c r="L233" s="61"/>
    </row>
    <row r="234" spans="1:12" ht="63">
      <c r="A234" s="1"/>
      <c r="B234" s="307" t="s">
        <v>12</v>
      </c>
      <c r="C234" s="307"/>
      <c r="D234" s="307"/>
      <c r="E234" s="307"/>
      <c r="F234" s="308"/>
      <c r="G234" s="40" t="s">
        <v>70</v>
      </c>
      <c r="H234" s="228" t="s">
        <v>173</v>
      </c>
      <c r="I234" s="172" t="s">
        <v>0</v>
      </c>
      <c r="J234" s="173">
        <f>SUM(J235+J241)</f>
        <v>2761000</v>
      </c>
      <c r="K234" s="173">
        <f>SUM(K235+K241)</f>
        <v>1800000</v>
      </c>
      <c r="L234" s="61"/>
    </row>
    <row r="235" spans="1:12" ht="47.25">
      <c r="A235" s="1"/>
      <c r="B235" s="13"/>
      <c r="C235" s="13"/>
      <c r="D235" s="13"/>
      <c r="E235" s="13"/>
      <c r="F235" s="14"/>
      <c r="G235" s="104" t="s">
        <v>208</v>
      </c>
      <c r="H235" s="197" t="s">
        <v>174</v>
      </c>
      <c r="I235" s="196" t="s">
        <v>0</v>
      </c>
      <c r="J235" s="188">
        <f>SUM(J236)</f>
        <v>1286000</v>
      </c>
      <c r="K235" s="188">
        <f>SUM(K236)</f>
        <v>775000</v>
      </c>
      <c r="L235" s="61"/>
    </row>
    <row r="236" spans="1:12" ht="96" customHeight="1">
      <c r="A236" s="1"/>
      <c r="B236" s="302" t="s">
        <v>11</v>
      </c>
      <c r="C236" s="302"/>
      <c r="D236" s="302"/>
      <c r="E236" s="302"/>
      <c r="F236" s="303"/>
      <c r="G236" s="104" t="s">
        <v>218</v>
      </c>
      <c r="H236" s="177" t="s">
        <v>175</v>
      </c>
      <c r="I236" s="175"/>
      <c r="J236" s="176">
        <f>SUM(J237+J239)</f>
        <v>1286000</v>
      </c>
      <c r="K236" s="176">
        <f>SUM(K237+K239)</f>
        <v>775000</v>
      </c>
      <c r="L236" s="59"/>
    </row>
    <row r="237" spans="1:12" ht="15.75">
      <c r="A237" s="1"/>
      <c r="B237" s="307" t="s">
        <v>10</v>
      </c>
      <c r="C237" s="307"/>
      <c r="D237" s="307"/>
      <c r="E237" s="307"/>
      <c r="F237" s="308"/>
      <c r="G237" s="243" t="s">
        <v>72</v>
      </c>
      <c r="H237" s="184" t="s">
        <v>176</v>
      </c>
      <c r="I237" s="179"/>
      <c r="J237" s="180">
        <f>SUM(J238)</f>
        <v>1141000</v>
      </c>
      <c r="K237" s="180">
        <f>SUM(K238)</f>
        <v>687000</v>
      </c>
      <c r="L237" s="61"/>
    </row>
    <row r="238" spans="1:12" ht="31.5">
      <c r="A238" s="1"/>
      <c r="B238" s="62"/>
      <c r="C238" s="62"/>
      <c r="D238" s="62"/>
      <c r="E238" s="62"/>
      <c r="F238" s="63"/>
      <c r="G238" s="34" t="s">
        <v>2</v>
      </c>
      <c r="H238" s="182" t="s">
        <v>0</v>
      </c>
      <c r="I238" s="179">
        <v>200</v>
      </c>
      <c r="J238" s="180">
        <v>1141000</v>
      </c>
      <c r="K238" s="180">
        <v>687000</v>
      </c>
      <c r="L238" s="60"/>
    </row>
    <row r="239" spans="1:12" ht="47.25">
      <c r="A239" s="1"/>
      <c r="B239" s="23"/>
      <c r="C239" s="23"/>
      <c r="D239" s="23"/>
      <c r="E239" s="23"/>
      <c r="F239" s="24"/>
      <c r="G239" s="108" t="s">
        <v>73</v>
      </c>
      <c r="H239" s="184" t="s">
        <v>177</v>
      </c>
      <c r="I239" s="196"/>
      <c r="J239" s="180">
        <f>SUM(J240:J240)</f>
        <v>145000</v>
      </c>
      <c r="K239" s="180">
        <f>SUM(K240:K240)</f>
        <v>88000</v>
      </c>
      <c r="L239" s="61"/>
    </row>
    <row r="240" spans="1:12" ht="31.5">
      <c r="A240" s="1"/>
      <c r="B240" s="23"/>
      <c r="C240" s="23"/>
      <c r="D240" s="23"/>
      <c r="E240" s="23"/>
      <c r="F240" s="24"/>
      <c r="G240" s="34" t="s">
        <v>2</v>
      </c>
      <c r="H240" s="182"/>
      <c r="I240" s="179">
        <v>200</v>
      </c>
      <c r="J240" s="180">
        <v>145000</v>
      </c>
      <c r="K240" s="180">
        <v>88000</v>
      </c>
      <c r="L240" s="61"/>
    </row>
    <row r="241" spans="1:12" ht="47.25">
      <c r="A241" s="1"/>
      <c r="B241" s="13"/>
      <c r="C241" s="13"/>
      <c r="D241" s="13"/>
      <c r="E241" s="13"/>
      <c r="F241" s="14"/>
      <c r="G241" s="38" t="s">
        <v>74</v>
      </c>
      <c r="H241" s="177" t="s">
        <v>178</v>
      </c>
      <c r="I241" s="179"/>
      <c r="J241" s="180">
        <f>SUM(J242)</f>
        <v>1475000</v>
      </c>
      <c r="K241" s="180">
        <f>SUM(K242)</f>
        <v>1025000</v>
      </c>
      <c r="L241" s="61"/>
    </row>
    <row r="242" spans="1:12" ht="63">
      <c r="A242" s="1"/>
      <c r="B242" s="13"/>
      <c r="C242" s="13"/>
      <c r="D242" s="13"/>
      <c r="E242" s="13"/>
      <c r="F242" s="14"/>
      <c r="G242" s="104" t="s">
        <v>180</v>
      </c>
      <c r="H242" s="177" t="s">
        <v>179</v>
      </c>
      <c r="I242" s="179"/>
      <c r="J242" s="176">
        <f>SUM(J243+J246)</f>
        <v>1475000</v>
      </c>
      <c r="K242" s="176">
        <f>SUM(K243+K246)</f>
        <v>1025000</v>
      </c>
      <c r="L242" s="61"/>
    </row>
    <row r="243" spans="1:12" ht="63">
      <c r="A243" s="1"/>
      <c r="B243" s="13"/>
      <c r="C243" s="13"/>
      <c r="D243" s="13"/>
      <c r="E243" s="13"/>
      <c r="F243" s="14"/>
      <c r="G243" s="116" t="s">
        <v>71</v>
      </c>
      <c r="H243" s="184" t="s">
        <v>181</v>
      </c>
      <c r="I243" s="179" t="s">
        <v>0</v>
      </c>
      <c r="J243" s="180">
        <f>SUM(J244:J245)</f>
        <v>852000</v>
      </c>
      <c r="K243" s="180">
        <f>SUM(K244:K245)</f>
        <v>513000</v>
      </c>
      <c r="L243" s="61"/>
    </row>
    <row r="244" spans="1:12" ht="31.5">
      <c r="A244" s="1"/>
      <c r="B244" s="62"/>
      <c r="C244" s="62"/>
      <c r="D244" s="62"/>
      <c r="E244" s="62"/>
      <c r="F244" s="63"/>
      <c r="G244" s="33" t="s">
        <v>2</v>
      </c>
      <c r="H244" s="185" t="s">
        <v>0</v>
      </c>
      <c r="I244" s="179">
        <v>200</v>
      </c>
      <c r="J244" s="180">
        <v>852000</v>
      </c>
      <c r="K244" s="180">
        <v>513000</v>
      </c>
      <c r="L244" s="60"/>
    </row>
    <row r="245" spans="1:12" ht="15.75">
      <c r="A245" s="1"/>
      <c r="B245" s="309" t="s">
        <v>9</v>
      </c>
      <c r="C245" s="309"/>
      <c r="D245" s="309"/>
      <c r="E245" s="309"/>
      <c r="F245" s="310"/>
      <c r="G245" s="34" t="s">
        <v>1</v>
      </c>
      <c r="H245" s="181" t="s">
        <v>0</v>
      </c>
      <c r="I245" s="179">
        <v>800</v>
      </c>
      <c r="J245" s="180">
        <v>0</v>
      </c>
      <c r="K245" s="180">
        <v>0</v>
      </c>
      <c r="L245" s="61"/>
    </row>
    <row r="246" spans="1:12" ht="63">
      <c r="A246" s="1"/>
      <c r="B246" s="300">
        <v>500</v>
      </c>
      <c r="C246" s="300"/>
      <c r="D246" s="300"/>
      <c r="E246" s="300"/>
      <c r="F246" s="301"/>
      <c r="G246" s="34" t="s">
        <v>8</v>
      </c>
      <c r="H246" s="184" t="s">
        <v>182</v>
      </c>
      <c r="I246" s="179" t="s">
        <v>0</v>
      </c>
      <c r="J246" s="180">
        <f>SUM(J247:J247)</f>
        <v>623000</v>
      </c>
      <c r="K246" s="180">
        <f>SUM(K247:K247)</f>
        <v>512000</v>
      </c>
      <c r="L246" s="61"/>
    </row>
    <row r="247" spans="1:12" ht="31.5">
      <c r="A247" s="1"/>
      <c r="B247" s="93"/>
      <c r="C247" s="93"/>
      <c r="D247" s="93"/>
      <c r="E247" s="93"/>
      <c r="F247" s="94"/>
      <c r="G247" s="34" t="s">
        <v>2</v>
      </c>
      <c r="H247" s="185" t="s">
        <v>0</v>
      </c>
      <c r="I247" s="179">
        <v>200</v>
      </c>
      <c r="J247" s="180">
        <v>623000</v>
      </c>
      <c r="K247" s="180">
        <v>512000</v>
      </c>
      <c r="L247" s="61"/>
    </row>
    <row r="248" spans="1:12" ht="15.75">
      <c r="A248" s="1"/>
      <c r="B248" s="146"/>
      <c r="C248" s="146"/>
      <c r="D248" s="146"/>
      <c r="E248" s="146"/>
      <c r="F248" s="147"/>
      <c r="G248" s="40" t="s">
        <v>7</v>
      </c>
      <c r="H248" s="232" t="s">
        <v>183</v>
      </c>
      <c r="I248" s="172" t="s">
        <v>0</v>
      </c>
      <c r="J248" s="173">
        <f>SUM(J249)</f>
        <v>31786054</v>
      </c>
      <c r="K248" s="173">
        <f>SUM(K249)</f>
        <v>22334221</v>
      </c>
      <c r="L248" s="61"/>
    </row>
    <row r="249" spans="1:12" ht="15.75">
      <c r="A249" s="1"/>
      <c r="B249" s="146"/>
      <c r="C249" s="146"/>
      <c r="D249" s="146"/>
      <c r="E249" s="146"/>
      <c r="F249" s="147"/>
      <c r="G249" s="39" t="s">
        <v>7</v>
      </c>
      <c r="H249" s="233" t="s">
        <v>183</v>
      </c>
      <c r="I249" s="175" t="s">
        <v>0</v>
      </c>
      <c r="J249" s="188">
        <f>SUM(J250+J252+J254+J257+J266+J268+J263+J261+J259)</f>
        <v>31786054</v>
      </c>
      <c r="K249" s="188">
        <f>SUM(K250+K252+K254+K257+K266+K268+K263+K261+K259)</f>
        <v>22334221</v>
      </c>
      <c r="L249" s="61"/>
    </row>
    <row r="250" spans="1:12" ht="15.75">
      <c r="A250" s="1"/>
      <c r="B250" s="134"/>
      <c r="C250" s="134"/>
      <c r="D250" s="134"/>
      <c r="E250" s="134"/>
      <c r="F250" s="135"/>
      <c r="G250" s="116" t="s">
        <v>77</v>
      </c>
      <c r="H250" s="207" t="s">
        <v>184</v>
      </c>
      <c r="I250" s="196"/>
      <c r="J250" s="180">
        <f>SUM(J251:J251)</f>
        <v>500000</v>
      </c>
      <c r="K250" s="180">
        <f>SUM(K251:K251)</f>
        <v>0</v>
      </c>
      <c r="L250" s="61"/>
    </row>
    <row r="251" spans="1:12" ht="15.75">
      <c r="A251" s="1"/>
      <c r="B251" s="44"/>
      <c r="C251" s="44"/>
      <c r="D251" s="44"/>
      <c r="E251" s="44"/>
      <c r="F251" s="45"/>
      <c r="G251" s="35" t="s">
        <v>1</v>
      </c>
      <c r="H251" s="181" t="s">
        <v>0</v>
      </c>
      <c r="I251" s="179">
        <v>800</v>
      </c>
      <c r="J251" s="189">
        <v>500000</v>
      </c>
      <c r="K251" s="189">
        <v>0</v>
      </c>
      <c r="L251" s="60"/>
    </row>
    <row r="252" spans="1:12" ht="15.75">
      <c r="A252" s="1"/>
      <c r="B252" s="136"/>
      <c r="C252" s="136"/>
      <c r="D252" s="136"/>
      <c r="E252" s="136"/>
      <c r="F252" s="137"/>
      <c r="G252" s="116" t="s">
        <v>75</v>
      </c>
      <c r="H252" s="207" t="s">
        <v>185</v>
      </c>
      <c r="I252" s="196"/>
      <c r="J252" s="180">
        <f>SUM(J253)</f>
        <v>1200000</v>
      </c>
      <c r="K252" s="180">
        <f>SUM(K253)</f>
        <v>632000</v>
      </c>
      <c r="L252" s="61"/>
    </row>
    <row r="253" spans="1:12" ht="94.5">
      <c r="A253" s="1"/>
      <c r="B253" s="136"/>
      <c r="C253" s="136"/>
      <c r="D253" s="136"/>
      <c r="E253" s="136"/>
      <c r="F253" s="137"/>
      <c r="G253" s="36" t="s">
        <v>3</v>
      </c>
      <c r="H253" s="182" t="s">
        <v>0</v>
      </c>
      <c r="I253" s="179">
        <v>100</v>
      </c>
      <c r="J253" s="180">
        <v>1200000</v>
      </c>
      <c r="K253" s="180">
        <v>632000</v>
      </c>
      <c r="L253" s="61"/>
    </row>
    <row r="254" spans="1:12" ht="15.75">
      <c r="A254" s="1"/>
      <c r="B254" s="13"/>
      <c r="C254" s="13"/>
      <c r="D254" s="13"/>
      <c r="E254" s="13"/>
      <c r="F254" s="14"/>
      <c r="G254" s="116" t="s">
        <v>6</v>
      </c>
      <c r="H254" s="207" t="s">
        <v>186</v>
      </c>
      <c r="I254" s="196"/>
      <c r="J254" s="180">
        <f>SUM(J255:J256)</f>
        <v>26910632</v>
      </c>
      <c r="K254" s="180">
        <f>SUM(K255:K256)</f>
        <v>18688000</v>
      </c>
      <c r="L254" s="61"/>
    </row>
    <row r="255" spans="1:12" ht="94.5">
      <c r="A255" s="1"/>
      <c r="B255" s="13"/>
      <c r="C255" s="13"/>
      <c r="D255" s="13"/>
      <c r="E255" s="13"/>
      <c r="F255" s="14"/>
      <c r="G255" s="33" t="s">
        <v>3</v>
      </c>
      <c r="H255" s="182" t="s">
        <v>0</v>
      </c>
      <c r="I255" s="179">
        <v>100</v>
      </c>
      <c r="J255" s="180">
        <v>25410632</v>
      </c>
      <c r="K255" s="180">
        <v>17188000</v>
      </c>
      <c r="L255" s="61"/>
    </row>
    <row r="256" spans="1:12" ht="31.5">
      <c r="A256" s="1"/>
      <c r="B256" s="292"/>
      <c r="C256" s="292"/>
      <c r="D256" s="292"/>
      <c r="E256" s="292"/>
      <c r="F256" s="293"/>
      <c r="G256" s="34" t="s">
        <v>2</v>
      </c>
      <c r="H256" s="185" t="s">
        <v>0</v>
      </c>
      <c r="I256" s="179">
        <v>200</v>
      </c>
      <c r="J256" s="180">
        <v>1500000</v>
      </c>
      <c r="K256" s="180">
        <v>1500000</v>
      </c>
      <c r="L256" s="61"/>
    </row>
    <row r="257" spans="1:12" ht="47.25">
      <c r="A257" s="1"/>
      <c r="B257" s="13"/>
      <c r="C257" s="13"/>
      <c r="D257" s="13"/>
      <c r="E257" s="13"/>
      <c r="F257" s="14"/>
      <c r="G257" s="242" t="s">
        <v>76</v>
      </c>
      <c r="H257" s="70" t="s">
        <v>187</v>
      </c>
      <c r="I257" s="196"/>
      <c r="J257" s="180">
        <f>SUM(J258:J258)</f>
        <v>649000</v>
      </c>
      <c r="K257" s="180">
        <f>SUM(K258:K258)</f>
        <v>492000</v>
      </c>
      <c r="L257" s="61"/>
    </row>
    <row r="258" spans="1:12" ht="94.5">
      <c r="A258" s="1"/>
      <c r="B258" s="13"/>
      <c r="C258" s="13"/>
      <c r="D258" s="13"/>
      <c r="E258" s="13"/>
      <c r="F258" s="14"/>
      <c r="G258" s="33" t="s">
        <v>3</v>
      </c>
      <c r="H258" s="181" t="s">
        <v>0</v>
      </c>
      <c r="I258" s="179">
        <v>100</v>
      </c>
      <c r="J258" s="180">
        <v>649000</v>
      </c>
      <c r="K258" s="180">
        <v>492000</v>
      </c>
      <c r="L258" s="61"/>
    </row>
    <row r="259" spans="1:12" ht="31.5">
      <c r="A259" s="1"/>
      <c r="B259" s="252"/>
      <c r="C259" s="252"/>
      <c r="D259" s="252"/>
      <c r="E259" s="252"/>
      <c r="F259" s="253"/>
      <c r="G259" s="33" t="s">
        <v>306</v>
      </c>
      <c r="H259" s="182" t="s">
        <v>307</v>
      </c>
      <c r="I259" s="179"/>
      <c r="J259" s="180">
        <f>SUM(J260:J260)</f>
        <v>10000</v>
      </c>
      <c r="K259" s="180">
        <f>SUM(K260:K260)</f>
        <v>0</v>
      </c>
      <c r="L259" s="61"/>
    </row>
    <row r="260" spans="1:12" ht="31.5">
      <c r="A260" s="1"/>
      <c r="B260" s="252"/>
      <c r="C260" s="252"/>
      <c r="D260" s="252"/>
      <c r="E260" s="252"/>
      <c r="F260" s="253"/>
      <c r="G260" s="34" t="s">
        <v>2</v>
      </c>
      <c r="H260" s="182" t="s">
        <v>0</v>
      </c>
      <c r="I260" s="179">
        <v>200</v>
      </c>
      <c r="J260" s="180">
        <v>10000</v>
      </c>
      <c r="K260" s="180">
        <v>0</v>
      </c>
      <c r="L260" s="61"/>
    </row>
    <row r="261" spans="1:12" ht="64.5" customHeight="1">
      <c r="A261" s="1"/>
      <c r="B261" s="95"/>
      <c r="C261" s="95"/>
      <c r="D261" s="95"/>
      <c r="E261" s="95"/>
      <c r="F261" s="96"/>
      <c r="G261" s="33" t="s">
        <v>231</v>
      </c>
      <c r="H261" s="182" t="s">
        <v>232</v>
      </c>
      <c r="I261" s="179"/>
      <c r="J261" s="180">
        <f>SUM(J262:J262)</f>
        <v>19992</v>
      </c>
      <c r="K261" s="180">
        <f>SUM(K262:K262)</f>
        <v>1298</v>
      </c>
      <c r="L261" s="61"/>
    </row>
    <row r="262" spans="1:12" ht="31.5">
      <c r="A262" s="1"/>
      <c r="B262" s="95"/>
      <c r="C262" s="95"/>
      <c r="D262" s="95"/>
      <c r="E262" s="95"/>
      <c r="F262" s="96"/>
      <c r="G262" s="34" t="s">
        <v>2</v>
      </c>
      <c r="H262" s="182" t="s">
        <v>0</v>
      </c>
      <c r="I262" s="179">
        <v>200</v>
      </c>
      <c r="J262" s="180">
        <v>19992</v>
      </c>
      <c r="K262" s="180">
        <v>1298</v>
      </c>
      <c r="L262" s="61"/>
    </row>
    <row r="263" spans="1:12" ht="47.25">
      <c r="A263" s="1"/>
      <c r="B263" s="113"/>
      <c r="C263" s="113"/>
      <c r="D263" s="113"/>
      <c r="E263" s="113"/>
      <c r="F263" s="114"/>
      <c r="G263" s="34" t="s">
        <v>213</v>
      </c>
      <c r="H263" s="207" t="s">
        <v>214</v>
      </c>
      <c r="I263" s="179" t="s">
        <v>0</v>
      </c>
      <c r="J263" s="180">
        <f>SUM(J264:J265)</f>
        <v>1659058</v>
      </c>
      <c r="K263" s="180">
        <f>SUM(K264:K265)</f>
        <v>1584968</v>
      </c>
      <c r="L263" s="61"/>
    </row>
    <row r="264" spans="1:12" ht="94.5">
      <c r="A264" s="1"/>
      <c r="B264" s="113"/>
      <c r="C264" s="113"/>
      <c r="D264" s="113"/>
      <c r="E264" s="113"/>
      <c r="F264" s="114"/>
      <c r="G264" s="34" t="s">
        <v>3</v>
      </c>
      <c r="H264" s="182" t="s">
        <v>0</v>
      </c>
      <c r="I264" s="179">
        <v>100</v>
      </c>
      <c r="J264" s="180">
        <v>1659058</v>
      </c>
      <c r="K264" s="180">
        <v>1584968</v>
      </c>
      <c r="L264" s="61"/>
    </row>
    <row r="265" spans="1:12" ht="31.5">
      <c r="A265" s="1"/>
      <c r="B265" s="91"/>
      <c r="C265" s="91"/>
      <c r="D265" s="91"/>
      <c r="E265" s="91"/>
      <c r="F265" s="92"/>
      <c r="G265" s="34" t="s">
        <v>2</v>
      </c>
      <c r="H265" s="182" t="s">
        <v>0</v>
      </c>
      <c r="I265" s="179">
        <v>200</v>
      </c>
      <c r="J265" s="180"/>
      <c r="K265" s="180"/>
      <c r="L265" s="61"/>
    </row>
    <row r="266" spans="1:12" ht="47.25">
      <c r="A266" s="1"/>
      <c r="B266" s="91"/>
      <c r="C266" s="91"/>
      <c r="D266" s="91"/>
      <c r="E266" s="91"/>
      <c r="F266" s="92"/>
      <c r="G266" s="34" t="s">
        <v>49</v>
      </c>
      <c r="H266" s="70" t="s">
        <v>288</v>
      </c>
      <c r="I266" s="179"/>
      <c r="J266" s="180">
        <f>SUM(J267:J267)</f>
        <v>818793</v>
      </c>
      <c r="K266" s="180">
        <f>SUM(K267:K267)</f>
        <v>917376</v>
      </c>
      <c r="L266" s="61"/>
    </row>
    <row r="267" spans="1:12" ht="94.5">
      <c r="A267" s="1"/>
      <c r="B267" s="91"/>
      <c r="C267" s="91"/>
      <c r="D267" s="91"/>
      <c r="E267" s="91"/>
      <c r="F267" s="92"/>
      <c r="G267" s="34" t="s">
        <v>3</v>
      </c>
      <c r="H267" s="182" t="s">
        <v>0</v>
      </c>
      <c r="I267" s="179">
        <v>100</v>
      </c>
      <c r="J267" s="180">
        <v>818793</v>
      </c>
      <c r="K267" s="180">
        <v>917376</v>
      </c>
      <c r="L267" s="61"/>
    </row>
    <row r="268" spans="1:12" ht="47.25">
      <c r="A268" s="21"/>
      <c r="B268" s="15"/>
      <c r="C268" s="15"/>
      <c r="D268" s="15"/>
      <c r="E268" s="15"/>
      <c r="F268" s="16"/>
      <c r="G268" s="34" t="s">
        <v>50</v>
      </c>
      <c r="H268" s="207" t="s">
        <v>289</v>
      </c>
      <c r="I268" s="179"/>
      <c r="J268" s="180">
        <f>SUM(J269)</f>
        <v>18579</v>
      </c>
      <c r="K268" s="180">
        <f>SUM(K269)</f>
        <v>18579</v>
      </c>
      <c r="L268" s="61"/>
    </row>
    <row r="269" spans="1:12" ht="31.5">
      <c r="A269" s="21"/>
      <c r="B269" s="15"/>
      <c r="C269" s="15"/>
      <c r="D269" s="15"/>
      <c r="E269" s="15"/>
      <c r="F269" s="16"/>
      <c r="G269" s="34" t="s">
        <v>2</v>
      </c>
      <c r="H269" s="207"/>
      <c r="I269" s="179">
        <v>200</v>
      </c>
      <c r="J269" s="180">
        <v>18579</v>
      </c>
      <c r="K269" s="180">
        <v>18579</v>
      </c>
      <c r="L269" s="61"/>
    </row>
    <row r="270" spans="1:12" ht="15.75">
      <c r="A270" s="21"/>
      <c r="B270" s="257"/>
      <c r="C270" s="257"/>
      <c r="D270" s="257"/>
      <c r="E270" s="257"/>
      <c r="F270" s="258"/>
      <c r="G270" s="40" t="s">
        <v>47</v>
      </c>
      <c r="H270" s="207"/>
      <c r="I270" s="179"/>
      <c r="J270" s="173">
        <f>SUM(J8+J79+J158+J163+J187+J192+J207+J212+J225+J234+J248+J182)</f>
        <v>1047626212</v>
      </c>
      <c r="K270" s="173">
        <f>SUM(K8+K79+K158+K163+K187+K192+K207+K212+K225+K234+K248+K182)</f>
        <v>918618981</v>
      </c>
      <c r="L270" s="61"/>
    </row>
    <row r="271" spans="1:12" ht="15.75">
      <c r="A271" s="21"/>
      <c r="B271" s="257"/>
      <c r="C271" s="257"/>
      <c r="D271" s="257"/>
      <c r="E271" s="257"/>
      <c r="F271" s="258"/>
      <c r="G271" s="34" t="s">
        <v>309</v>
      </c>
      <c r="H271" s="207"/>
      <c r="I271" s="179"/>
      <c r="J271" s="180">
        <v>6085632</v>
      </c>
      <c r="K271" s="180">
        <v>7514029</v>
      </c>
      <c r="L271" s="61"/>
    </row>
    <row r="272" spans="1:12" ht="15.75">
      <c r="A272" s="21"/>
      <c r="B272" s="156"/>
      <c r="C272" s="156"/>
      <c r="D272" s="156"/>
      <c r="E272" s="156"/>
      <c r="F272" s="157"/>
      <c r="G272" s="40" t="s">
        <v>308</v>
      </c>
      <c r="H272" s="182" t="s">
        <v>0</v>
      </c>
      <c r="I272" s="179"/>
      <c r="J272" s="173">
        <f>SUM(J270+J271)</f>
        <v>1053711844</v>
      </c>
      <c r="K272" s="173">
        <f>SUM(K270+K271)</f>
        <v>926133010</v>
      </c>
      <c r="L272" s="61"/>
    </row>
    <row r="273" spans="1:12" ht="15.75">
      <c r="A273" s="21"/>
      <c r="B273" s="156"/>
      <c r="C273" s="156"/>
      <c r="D273" s="156"/>
      <c r="E273" s="156"/>
      <c r="F273" s="157"/>
      <c r="H273" s="22" t="s">
        <v>0</v>
      </c>
      <c r="L273" s="61"/>
    </row>
  </sheetData>
  <mergeCells count="63">
    <mergeCell ref="B103:F103"/>
    <mergeCell ref="B101:F101"/>
    <mergeCell ref="B98:F98"/>
    <mergeCell ref="B100:F100"/>
    <mergeCell ref="B80:F80"/>
    <mergeCell ref="B97:F97"/>
    <mergeCell ref="B93:F93"/>
    <mergeCell ref="B96:F96"/>
    <mergeCell ref="B95:F95"/>
    <mergeCell ref="B91:F91"/>
    <mergeCell ref="B16:F16"/>
    <mergeCell ref="B21:F21"/>
    <mergeCell ref="B23:F23"/>
    <mergeCell ref="B25:F25"/>
    <mergeCell ref="B22:F22"/>
    <mergeCell ref="B24:F24"/>
    <mergeCell ref="B228:F228"/>
    <mergeCell ref="B227:F227"/>
    <mergeCell ref="H1:K1"/>
    <mergeCell ref="H3:K3"/>
    <mergeCell ref="B5:K5"/>
    <mergeCell ref="B8:F8"/>
    <mergeCell ref="B94:F94"/>
    <mergeCell ref="B9:F9"/>
    <mergeCell ref="B13:F13"/>
    <mergeCell ref="B11:F11"/>
    <mergeCell ref="B12:F12"/>
    <mergeCell ref="G2:L2"/>
    <mergeCell ref="B69:F69"/>
    <mergeCell ref="B79:F79"/>
    <mergeCell ref="B14:F14"/>
    <mergeCell ref="B15:F15"/>
    <mergeCell ref="B245:F245"/>
    <mergeCell ref="B246:F246"/>
    <mergeCell ref="B234:F234"/>
    <mergeCell ref="B237:F237"/>
    <mergeCell ref="B236:F236"/>
    <mergeCell ref="B212:F212"/>
    <mergeCell ref="B222:F222"/>
    <mergeCell ref="B226:F226"/>
    <mergeCell ref="B225:F225"/>
    <mergeCell ref="B210:F210"/>
    <mergeCell ref="B221:F221"/>
    <mergeCell ref="B213:F213"/>
    <mergeCell ref="B214:F214"/>
    <mergeCell ref="B209:F209"/>
    <mergeCell ref="B128:F128"/>
    <mergeCell ref="B136:F136"/>
    <mergeCell ref="B109:F109"/>
    <mergeCell ref="B130:F130"/>
    <mergeCell ref="B137:F137"/>
    <mergeCell ref="B164:F164"/>
    <mergeCell ref="B158:F158"/>
    <mergeCell ref="B178:F178"/>
    <mergeCell ref="B170:F170"/>
    <mergeCell ref="B173:F173"/>
    <mergeCell ref="B159:F159"/>
    <mergeCell ref="B163:F163"/>
    <mergeCell ref="B104:F104"/>
    <mergeCell ref="B107:F107"/>
    <mergeCell ref="B110:F110"/>
    <mergeCell ref="B106:F106"/>
    <mergeCell ref="B113:F113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2021-03-30T07:42:02Z</cp:lastPrinted>
  <dcterms:created xsi:type="dcterms:W3CDTF">2013-10-18T09:34:20Z</dcterms:created>
  <dcterms:modified xsi:type="dcterms:W3CDTF">2021-03-30T07:42:27Z</dcterms:modified>
</cp:coreProperties>
</file>