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E43" i="1" l="1"/>
  <c r="E37" i="1"/>
  <c r="D43" i="1"/>
  <c r="D37" i="1"/>
  <c r="D88" i="1"/>
  <c r="E84" i="1"/>
  <c r="D84" i="1"/>
  <c r="E70" i="1"/>
  <c r="E96" i="1"/>
  <c r="D96" i="1"/>
  <c r="E75" i="1" l="1"/>
  <c r="D75" i="1"/>
  <c r="E73" i="1"/>
  <c r="D73" i="1"/>
  <c r="D110" i="1"/>
  <c r="E80" i="1" l="1"/>
  <c r="D80" i="1"/>
  <c r="D70" i="1" l="1"/>
  <c r="D69" i="1" s="1"/>
  <c r="E69" i="1"/>
  <c r="E17" i="1"/>
  <c r="D17" i="1"/>
  <c r="E15" i="1"/>
  <c r="D15" i="1"/>
  <c r="D66" i="1"/>
  <c r="E59" i="1"/>
  <c r="E90" i="1" l="1"/>
  <c r="D90" i="1"/>
  <c r="E88" i="1"/>
  <c r="D14" i="1"/>
  <c r="D100" i="1" l="1"/>
  <c r="D87" i="1" s="1"/>
  <c r="D68" i="1"/>
  <c r="D67" i="1" s="1"/>
  <c r="D79" i="1"/>
  <c r="D78" i="1" s="1"/>
  <c r="E66" i="1"/>
  <c r="E58" i="1" s="1"/>
  <c r="E57" i="1" s="1"/>
  <c r="D58" i="1"/>
  <c r="D57" i="1" s="1"/>
  <c r="D56" i="1"/>
  <c r="D53" i="1" s="1"/>
  <c r="D52" i="1" s="1"/>
  <c r="D51" i="1" s="1"/>
  <c r="E50" i="1"/>
  <c r="D50" i="1"/>
  <c r="D47" i="1" s="1"/>
  <c r="D46" i="1" s="1"/>
  <c r="D45" i="1" s="1"/>
  <c r="E36" i="1"/>
  <c r="E35" i="1" s="1"/>
  <c r="D36" i="1"/>
  <c r="D35" i="1" s="1"/>
  <c r="D32" i="1"/>
  <c r="D26" i="1"/>
  <c r="D25" i="1" s="1"/>
  <c r="D24" i="1" s="1"/>
  <c r="D20" i="1"/>
  <c r="D19" i="1" s="1"/>
  <c r="D18" i="1" s="1"/>
  <c r="D13" i="1"/>
  <c r="E10" i="1"/>
  <c r="D10" i="1"/>
  <c r="D9" i="1" s="1"/>
  <c r="D8" i="1" s="1"/>
  <c r="E109" i="1"/>
  <c r="E100" i="1"/>
  <c r="E87" i="1" s="1"/>
  <c r="E79" i="1"/>
  <c r="E78" i="1" s="1"/>
  <c r="E68" i="1"/>
  <c r="E67" i="1" s="1"/>
  <c r="E56" i="1"/>
  <c r="E53" i="1" s="1"/>
  <c r="E52" i="1" s="1"/>
  <c r="E51" i="1" s="1"/>
  <c r="E47" i="1"/>
  <c r="E46" i="1" s="1"/>
  <c r="E45" i="1" s="1"/>
  <c r="E32" i="1"/>
  <c r="E31" i="1" s="1"/>
  <c r="E30" i="1" s="1"/>
  <c r="E26" i="1"/>
  <c r="E25" i="1" s="1"/>
  <c r="E24" i="1" s="1"/>
  <c r="E20" i="1"/>
  <c r="E19" i="1" s="1"/>
  <c r="E18" i="1" s="1"/>
  <c r="E14" i="1"/>
  <c r="E13" i="1" s="1"/>
  <c r="E9" i="1" l="1"/>
  <c r="E8" i="1" s="1"/>
  <c r="D31" i="1"/>
  <c r="D30" i="1" s="1"/>
  <c r="D112" i="1" s="1"/>
  <c r="D115" i="1" s="1"/>
  <c r="E112" i="1" l="1"/>
  <c r="E115" i="1" s="1"/>
</calcChain>
</file>

<file path=xl/sharedStrings.xml><?xml version="1.0" encoding="utf-8"?>
<sst xmlns="http://schemas.openxmlformats.org/spreadsheetml/2006/main" count="190" uniqueCount="161">
  <si>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</si>
  <si>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</si>
  <si>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</si>
  <si>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</si>
  <si>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</si>
  <si>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</si>
  <si>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</si>
  <si>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</si>
  <si>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</si>
  <si>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</si>
  <si>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</si>
  <si>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</si>
  <si>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реализацию мероприятий в рамках молодежной политики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</si>
  <si>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</si>
  <si>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</si>
  <si>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</si>
  <si>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</si>
  <si>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</si>
  <si>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</si>
  <si>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</si>
  <si>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</si>
  <si>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Расходы на финансирование дорожного хозяйства за счет средств областного бюджета</t>
  </si>
  <si>
    <t>24.1.01.72440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</si>
  <si>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</si>
  <si>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</si>
  <si>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</si>
  <si>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</si>
  <si>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</si>
  <si>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</si>
  <si>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</si>
  <si>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</si>
  <si>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</si>
  <si>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</si>
  <si>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</si>
  <si>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</si>
  <si>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</si>
  <si>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</si>
  <si>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</si>
  <si>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24.1.01.12440</t>
  </si>
  <si>
    <t>Расходы на финансирование дорожного хозяйства за счет средств поселения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</si>
  <si>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</si>
  <si>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</si>
  <si>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</si>
  <si>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</si>
  <si>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</si>
  <si>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</si>
  <si>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</si>
  <si>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</si>
  <si>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</si>
  <si>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</si>
  <si>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</si>
  <si>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</si>
  <si>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</si>
  <si>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</si>
  <si>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</si>
  <si>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</si>
  <si>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</si>
  <si>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</si>
  <si>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</si>
  <si>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</si>
  <si>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</si>
  <si>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</si>
  <si>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</si>
  <si>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</si>
  <si>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</si>
  <si>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</si>
  <si>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</si>
  <si>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</si>
  <si>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</si>
  <si>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</si>
  <si>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</si>
  <si>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</si>
  <si>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</si>
  <si>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</si>
  <si>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</si>
  <si>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</si>
  <si>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</si>
  <si>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</si>
  <si>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</si>
  <si>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</si>
  <si>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</si>
  <si>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</si>
  <si>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</si>
  <si>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</si>
  <si>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</si>
  <si>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</si>
  <si>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</si>
  <si>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</si>
  <si>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</si>
  <si>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</si>
  <si>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</si>
  <si>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</si>
  <si>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</si>
  <si>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</si>
  <si>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</si>
  <si>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</si>
  <si>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</si>
  <si>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</si>
  <si>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</si>
  <si>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</si>
  <si>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</si>
  <si>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</si>
  <si>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</si>
  <si>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Расходы на реализацию мероприятий  по доступной  среде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</si>
  <si>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</si>
  <si>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</si>
  <si>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</si>
  <si>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</si>
  <si>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</si>
  <si>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</si>
  <si>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</si>
  <si>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</si>
  <si>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</si>
  <si>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</si>
  <si>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</si>
  <si>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</si>
  <si>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</si>
  <si>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</si>
  <si>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</si>
  <si>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</si>
  <si>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</si>
  <si>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</si>
  <si>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</si>
  <si>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</si>
  <si>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</si>
  <si>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 xml:space="preserve">Расходы на содержание и ремонт улично-дорожной сети </t>
  </si>
  <si>
    <t>Расходы на содержание межпоселенческих дорог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</si>
  <si>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</si>
  <si>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24.1.01.77350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</si>
  <si>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</si>
  <si>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</si>
  <si>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</si>
  <si>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</si>
  <si>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</si>
  <si>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</si>
  <si>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</si>
  <si>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</si>
  <si>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</si>
  <si>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</si>
  <si>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</si>
  <si>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</si>
  <si>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</si>
  <si>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</si>
  <si>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>Условно утвержденные расходы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</si>
  <si>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</si>
  <si>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</si>
  <si>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</si>
  <si>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50.0.00.16780</t>
  </si>
  <si>
    <t>Расходы на приведение в нормативное состояние автомобильных дорог местного значения, обеспечивающих подъезды к объектам социального назначения(средства поселения)</t>
  </si>
  <si>
    <t>24.1.01.17350</t>
  </si>
  <si>
    <t>06.1.01.70410</t>
  </si>
  <si>
    <t>Обеспечение деятельности подведомственных учреждений</t>
  </si>
  <si>
    <t>50.0.00.16415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</si>
  <si>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период 2026-2027 годы
</t>
  </si>
  <si>
    <t>2026 год          (руб.)</t>
  </si>
  <si>
    <t>Расходы на реализацию мероприятий по борьбе с борщевиком Сосновского</t>
  </si>
  <si>
    <t>14.1.01.71810</t>
  </si>
  <si>
    <t>2027 год                    (руб.)</t>
  </si>
  <si>
    <t>Расходы на реализацию мероприятий по формированию современной городской среды  (средства поселения)</t>
  </si>
  <si>
    <t>Приложение №2</t>
  </si>
  <si>
    <t>от  27.08. 2025 г. №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</si>
</sst>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4"/>
      <color theme="4"/>
      <name val="Times New Roman"/>
      <family val="1"/>
      <charset val="204"/>
    </font>
    <font>
      <b/>
      <sz val="14"/>
      <color rgb="FF1F497D"/>
      <name val="Times New Roman"/>
      <family val="1"/>
      <charset val="204"/>
    </font>
    <font>
      <b/>
      <sz val="12"/>
      <color theme="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2" fontId="0" fillId="0" borderId="0" xfId="0" applyNumberFormat="1"/>
    <xf numFmtId="0" fontId="4" fillId="0" borderId="0" xfId="0" applyFont="1" applyAlignment="1">
      <alignment horizontal="center" vertical="top" wrapText="1" shrinkToFit="1"/>
    </xf>
    <xf numFmtId="2" fontId="6" fillId="0" borderId="0" xfId="0" applyNumberFormat="1" applyFont="1" applyAlignment="1">
      <alignment horizontal="right" vertical="center"/>
    </xf>
    <xf numFmtId="43" fontId="2" fillId="0" borderId="0" xfId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43" fontId="4" fillId="0" borderId="4" xfId="1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0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0" fillId="0" borderId="4" xfId="1" applyFont="1" applyBorder="1" applyAlignment="1">
      <alignment horizontal="center" vertical="center" wrapText="1"/>
    </xf>
    <xf numFmtId="0" fontId="12" fillId="0" borderId="10" xfId="0" applyFont="1" applyBorder="1" applyAlignment="1">
      <alignment wrapText="1"/>
    </xf>
    <xf numFmtId="0" fontId="1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43" fontId="12" fillId="0" borderId="4" xfId="1" applyFont="1" applyBorder="1" applyAlignment="1">
      <alignment horizontal="center" vertical="center" wrapText="1"/>
    </xf>
    <xf numFmtId="0" fontId="7" fillId="0" borderId="10" xfId="0" applyFont="1" applyBorder="1" applyAlignment="1">
      <alignment vertical="top" wrapText="1"/>
    </xf>
    <xf numFmtId="0" fontId="14" fillId="0" borderId="4" xfId="0" applyFont="1" applyBorder="1" applyAlignment="1">
      <alignment horizontal="center"/>
    </xf>
    <xf numFmtId="43" fontId="7" fillId="0" borderId="4" xfId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43" fontId="15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43" fontId="12" fillId="0" borderId="4" xfId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4" fillId="0" borderId="1" xfId="0" applyFont="1" applyBorder="1"/>
    <xf numFmtId="0" fontId="1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16" fillId="0" borderId="11" xfId="0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4" fillId="0" borderId="15" xfId="0" applyFont="1" applyBorder="1" applyAlignment="1">
      <alignment wrapText="1"/>
    </xf>
    <xf numFmtId="0" fontId="14" fillId="0" borderId="5" xfId="0" applyFont="1" applyBorder="1" applyAlignment="1">
      <alignment horizontal="center"/>
    </xf>
    <xf numFmtId="0" fontId="14" fillId="0" borderId="16" xfId="0" applyFont="1" applyBorder="1" applyAlignment="1">
      <alignment wrapText="1"/>
    </xf>
    <xf numFmtId="0" fontId="14" fillId="0" borderId="10" xfId="0" applyFont="1" applyBorder="1" applyAlignment="1">
      <alignment horizontal="center"/>
    </xf>
    <xf numFmtId="0" fontId="13" fillId="0" borderId="17" xfId="0" applyFont="1" applyBorder="1" applyAlignment="1">
      <alignment vertical="center" wrapText="1"/>
    </xf>
    <xf numFmtId="0" fontId="12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3" fontId="12" fillId="0" borderId="4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2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43" fontId="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0" fontId="12" fillId="0" borderId="1" xfId="0" applyFont="1" applyBorder="1" applyAlignment="1">
      <alignment vertical="center"/>
    </xf>
    <xf numFmtId="43" fontId="12" fillId="0" borderId="4" xfId="1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vertical="center"/>
    </xf>
    <xf numFmtId="43" fontId="10" fillId="0" borderId="4" xfId="1" applyFont="1" applyBorder="1" applyAlignment="1">
      <alignment horizontal="right" vertical="center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top" wrapText="1"/>
    </xf>
    <xf numFmtId="0" fontId="14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43" fontId="4" fillId="0" borderId="1" xfId="1" applyFont="1" applyBorder="1" applyAlignment="1">
      <alignment horizontal="right" vertical="center"/>
    </xf>
    <xf numFmtId="43" fontId="10" fillId="0" borderId="1" xfId="1" applyFont="1" applyBorder="1" applyAlignment="1">
      <alignment horizontal="right" vertical="center"/>
    </xf>
    <xf numFmtId="0" fontId="13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43" fontId="7" fillId="0" borderId="3" xfId="1" applyFont="1" applyBorder="1" applyAlignment="1">
      <alignment horizontal="right" vertical="center"/>
    </xf>
    <xf numFmtId="0" fontId="12" fillId="0" borderId="12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0" fontId="12" fillId="0" borderId="19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12" fillId="0" borderId="2" xfId="1" applyFont="1" applyFill="1" applyBorder="1" applyAlignment="1">
      <alignment horizontal="right" vertical="center"/>
    </xf>
    <xf numFmtId="0" fontId="7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5" fillId="0" borderId="18" xfId="0" applyFont="1" applyBorder="1" applyAlignment="1">
      <alignment vertical="center" wrapText="1"/>
    </xf>
    <xf numFmtId="43" fontId="12" fillId="0" borderId="1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43" fontId="7" fillId="0" borderId="7" xfId="1" applyFont="1" applyFill="1" applyBorder="1" applyAlignment="1">
      <alignment horizontal="right" vertical="center"/>
    </xf>
    <xf numFmtId="0" fontId="7" fillId="0" borderId="20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43" fontId="7" fillId="0" borderId="1" xfId="1" applyFont="1" applyFill="1" applyBorder="1" applyAlignment="1">
      <alignment horizontal="right" vertical="center"/>
    </xf>
    <xf numFmtId="0" fontId="12" fillId="0" borderId="2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5" fillId="0" borderId="18" xfId="0" applyFont="1" applyBorder="1" applyAlignment="1">
      <alignment horizontal="justify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center" vertical="center"/>
    </xf>
    <xf numFmtId="4" fontId="12" fillId="0" borderId="4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vertical="center"/>
    </xf>
    <xf numFmtId="164" fontId="12" fillId="0" borderId="4" xfId="1" applyNumberFormat="1" applyFont="1" applyFill="1" applyBorder="1" applyAlignment="1">
      <alignment horizontal="right" vertical="center"/>
    </xf>
    <xf numFmtId="4" fontId="12" fillId="0" borderId="3" xfId="0" applyNumberFormat="1" applyFont="1" applyBorder="1" applyAlignment="1">
      <alignment vertical="center"/>
    </xf>
    <xf numFmtId="0" fontId="18" fillId="0" borderId="22" xfId="0" applyFont="1" applyBorder="1" applyAlignment="1">
      <alignment vertical="center"/>
    </xf>
    <xf numFmtId="43" fontId="12" fillId="0" borderId="1" xfId="1" applyFont="1" applyBorder="1" applyAlignment="1">
      <alignment horizontal="right" vertical="center"/>
    </xf>
    <xf numFmtId="4" fontId="7" fillId="0" borderId="5" xfId="0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164" fontId="7" fillId="0" borderId="4" xfId="1" applyNumberFormat="1" applyFont="1" applyFill="1" applyBorder="1" applyAlignment="1">
      <alignment horizontal="right" vertical="center"/>
    </xf>
    <xf numFmtId="4" fontId="19" fillId="0" borderId="4" xfId="0" applyNumberFormat="1" applyFont="1" applyBorder="1" applyAlignment="1">
      <alignment vertical="center"/>
    </xf>
    <xf numFmtId="0" fontId="4" fillId="0" borderId="18" xfId="0" applyFont="1" applyBorder="1"/>
    <xf numFmtId="0" fontId="7" fillId="0" borderId="18" xfId="0" applyFont="1" applyBorder="1"/>
    <xf numFmtId="0" fontId="7" fillId="0" borderId="1" xfId="0" applyFont="1" applyBorder="1"/>
    <xf numFmtId="0" fontId="7" fillId="0" borderId="20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4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3" fontId="19" fillId="0" borderId="4" xfId="1" applyFont="1" applyFill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20" fillId="0" borderId="4" xfId="0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1" fillId="0" borderId="3" xfId="0" applyFont="1" applyBorder="1" applyAlignment="1">
      <alignment vertical="center" wrapText="1"/>
    </xf>
    <xf numFmtId="0" fontId="19" fillId="0" borderId="20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20" fillId="0" borderId="4" xfId="0" applyFont="1" applyBorder="1" applyAlignment="1">
      <alignment vertical="center"/>
    </xf>
    <xf numFmtId="43" fontId="12" fillId="0" borderId="6" xfId="1" applyFont="1" applyFill="1" applyBorder="1" applyAlignment="1">
      <alignment horizontal="right" vertical="center" wrapText="1"/>
    </xf>
    <xf numFmtId="43" fontId="10" fillId="0" borderId="5" xfId="1" applyFont="1" applyFill="1" applyBorder="1" applyAlignment="1">
      <alignment horizontal="right" vertical="center" wrapText="1"/>
    </xf>
    <xf numFmtId="43" fontId="12" fillId="0" borderId="1" xfId="1" applyFont="1" applyFill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right" vertical="center"/>
    </xf>
    <xf numFmtId="4" fontId="12" fillId="0" borderId="4" xfId="1" applyNumberFormat="1" applyFont="1" applyFill="1" applyBorder="1" applyAlignment="1">
      <alignment horizontal="right" vertical="center"/>
    </xf>
    <xf numFmtId="4" fontId="7" fillId="0" borderId="4" xfId="1" applyNumberFormat="1" applyFont="1" applyFill="1" applyBorder="1" applyAlignment="1">
      <alignment horizontal="right" vertical="center"/>
    </xf>
    <xf numFmtId="4" fontId="11" fillId="0" borderId="6" xfId="0" applyNumberFormat="1" applyFont="1" applyBorder="1" applyAlignment="1">
      <alignment vertical="center"/>
    </xf>
    <xf numFmtId="43" fontId="4" fillId="0" borderId="5" xfId="1" applyFont="1" applyBorder="1" applyAlignment="1">
      <alignment horizontal="right" vertical="center"/>
    </xf>
    <xf numFmtId="43" fontId="11" fillId="0" borderId="1" xfId="1" applyFont="1" applyBorder="1" applyAlignment="1">
      <alignment horizontal="right" vertical="center"/>
    </xf>
    <xf numFmtId="43" fontId="7" fillId="0" borderId="6" xfId="1" applyFont="1" applyBorder="1" applyAlignment="1">
      <alignment horizontal="right" vertical="center"/>
    </xf>
    <xf numFmtId="164" fontId="7" fillId="0" borderId="5" xfId="1" applyNumberFormat="1" applyFont="1" applyFill="1" applyBorder="1" applyAlignment="1">
      <alignment horizontal="right" vertical="center"/>
    </xf>
    <xf numFmtId="164" fontId="12" fillId="0" borderId="1" xfId="1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43" fontId="7" fillId="0" borderId="3" xfId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7" fillId="0" borderId="23" xfId="0" applyFont="1" applyBorder="1" applyAlignment="1">
      <alignment vertical="center" wrapText="1"/>
    </xf>
    <xf numFmtId="0" fontId="7" fillId="0" borderId="24" xfId="0" applyFont="1" applyBorder="1" applyAlignment="1">
      <alignment vertical="center"/>
    </xf>
    <xf numFmtId="4" fontId="12" fillId="0" borderId="4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4" fillId="0" borderId="25" xfId="0" applyFont="1" applyBorder="1" applyAlignment="1">
      <alignment horizontal="left" vertical="center" wrapText="1"/>
    </xf>
    <xf numFmtId="0" fontId="14" fillId="0" borderId="8" xfId="0" applyFont="1" applyBorder="1" applyAlignment="1">
      <alignment wrapText="1"/>
    </xf>
    <xf numFmtId="0" fontId="14" fillId="0" borderId="25" xfId="0" applyFont="1" applyBorder="1" applyAlignment="1">
      <alignment wrapText="1"/>
    </xf>
    <xf numFmtId="4" fontId="7" fillId="3" borderId="6" xfId="0" applyNumberFormat="1" applyFont="1" applyFill="1" applyBorder="1" applyAlignment="1">
      <alignment vertical="center"/>
    </xf>
    <xf numFmtId="43" fontId="7" fillId="3" borderId="1" xfId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vertical="center"/>
    </xf>
    <xf numFmtId="164" fontId="7" fillId="3" borderId="3" xfId="1" applyNumberFormat="1" applyFont="1" applyFill="1" applyBorder="1" applyAlignment="1">
      <alignment horizontal="right" vertical="center"/>
    </xf>
    <xf numFmtId="4" fontId="7" fillId="3" borderId="4" xfId="0" applyNumberFormat="1" applyFont="1" applyFill="1" applyBorder="1" applyAlignment="1">
      <alignment vertical="center"/>
    </xf>
    <xf numFmtId="43" fontId="7" fillId="3" borderId="4" xfId="1" applyFont="1" applyFill="1" applyBorder="1" applyAlignment="1">
      <alignment horizontal="right" vertical="center"/>
    </xf>
    <xf numFmtId="43" fontId="7" fillId="2" borderId="6" xfId="1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horizontal="justify" wrapText="1"/>
    </xf>
    <xf numFmtId="43" fontId="7" fillId="0" borderId="13" xfId="1" applyFont="1" applyBorder="1" applyAlignment="1">
      <alignment horizontal="right" vertical="center"/>
    </xf>
    <xf numFmtId="0" fontId="12" fillId="0" borderId="18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2" fillId="0" borderId="26" xfId="0" applyFont="1" applyBorder="1" applyAlignment="1">
      <alignment vertical="center"/>
    </xf>
    <xf numFmtId="4" fontId="4" fillId="2" borderId="4" xfId="0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4" fontId="7" fillId="3" borderId="4" xfId="0" applyNumberFormat="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3" borderId="4" xfId="0" applyNumberFormat="1" applyFont="1" applyFill="1" applyBorder="1" applyAlignment="1">
      <alignment horizontal="center" vertical="center"/>
    </xf>
    <xf numFmtId="43" fontId="12" fillId="3" borderId="4" xfId="1" applyFont="1" applyFill="1" applyBorder="1" applyAlignment="1">
      <alignment horizontal="right" vertical="center"/>
    </xf>
    <xf numFmtId="4" fontId="7" fillId="3" borderId="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 shrinkToFit="1"/>
    </xf>
    <xf numFmtId="0" fontId="4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5"/>
  <sheetViews>
    <sheetView tabSelected="1" workbookViewId="0">
      <selection activeCell="A5" sqref="A5:E5"/>
    </sheetView>
  </sheetViews>
  <sheetFormatPr defaultRowHeight="15" x14ac:dyDescent="0.25"/>
  <cols>
    <col min="1" max="1" width="54.85546875" customWidth="1"/>
    <col min="2" max="2" width="18.42578125" customWidth="1"/>
    <col min="3" max="3" width="12.140625" customWidth="1"/>
    <col min="4" max="4" width="22.28515625" bestFit="1" customWidth="1"/>
    <col min="5" max="5" width="22.140625" customWidth="1"/>
    <col min="6" max="7" width="17.85546875" customWidth="1"/>
    <col min="9" max="9" width="10.42578125" bestFit="1" customWidth="1"/>
  </cols>
  <sheetData>
    <row r="1" spans="1:8" ht="15.75" x14ac:dyDescent="0.25">
      <c r="A1" s="231" t="s">
        <v>159</v>
      </c>
      <c r="B1" s="231"/>
      <c r="C1" s="231"/>
      <c r="D1" s="231"/>
      <c r="E1" s="231"/>
      <c r="F1" s="1"/>
      <c r="G1" s="1"/>
    </row>
    <row r="2" spans="1:8" ht="15.75" x14ac:dyDescent="0.25">
      <c r="A2" s="231" t="s">
        <v>1</v>
      </c>
      <c r="B2" s="231"/>
      <c r="C2" s="231"/>
      <c r="D2" s="231"/>
      <c r="E2" s="231"/>
      <c r="F2" s="1"/>
      <c r="G2" s="1"/>
    </row>
    <row r="3" spans="1:8" ht="15.75" x14ac:dyDescent="0.25">
      <c r="A3" s="231" t="s">
        <v>160</v>
      </c>
      <c r="B3" s="231"/>
      <c r="C3" s="231"/>
      <c r="D3" s="231"/>
      <c r="E3" s="231"/>
      <c r="F3" s="1"/>
      <c r="G3" s="1"/>
    </row>
    <row r="4" spans="1:8" ht="15.75" x14ac:dyDescent="0.25">
      <c r="A4" s="2"/>
      <c r="B4" s="2"/>
      <c r="C4" s="2"/>
      <c r="D4" s="2"/>
    </row>
    <row r="5" spans="1:8" ht="76.5" customHeight="1" x14ac:dyDescent="0.25">
      <c r="A5" s="232" t="s">
        <v>153</v>
      </c>
      <c r="B5" s="232"/>
      <c r="C5" s="232"/>
      <c r="D5" s="232"/>
      <c r="E5" s="232"/>
      <c r="F5" s="5"/>
      <c r="G5" s="5"/>
    </row>
    <row r="6" spans="1:8" ht="16.5" customHeight="1" thickBot="1" x14ac:dyDescent="0.3">
      <c r="A6" s="2"/>
      <c r="B6" s="2"/>
      <c r="C6" s="1"/>
      <c r="D6" s="1"/>
      <c r="E6" s="3" t="s">
        <v>0</v>
      </c>
      <c r="F6" s="3"/>
      <c r="G6" s="3"/>
    </row>
    <row r="7" spans="1:8" ht="57" thickBot="1" x14ac:dyDescent="0.3">
      <c r="A7" s="8" t="s">
        <v>2</v>
      </c>
      <c r="B7" s="9" t="s">
        <v>3</v>
      </c>
      <c r="C7" s="9" t="s">
        <v>4</v>
      </c>
      <c r="D7" s="9" t="s">
        <v>154</v>
      </c>
      <c r="E7" s="9" t="s">
        <v>157</v>
      </c>
      <c r="G7" s="6"/>
      <c r="H7" s="6"/>
    </row>
    <row r="8" spans="1:8" ht="51.75" customHeight="1" thickBot="1" x14ac:dyDescent="0.35">
      <c r="A8" s="10" t="s">
        <v>60</v>
      </c>
      <c r="B8" s="11" t="s">
        <v>46</v>
      </c>
      <c r="C8" s="9"/>
      <c r="D8" s="163">
        <f>D9</f>
        <v>40000</v>
      </c>
      <c r="E8" s="12">
        <f>E9</f>
        <v>40000</v>
      </c>
      <c r="G8" s="7"/>
      <c r="H8" s="7"/>
    </row>
    <row r="9" spans="1:8" ht="57" customHeight="1" thickBot="1" x14ac:dyDescent="0.35">
      <c r="A9" s="13" t="s">
        <v>61</v>
      </c>
      <c r="B9" s="14" t="s">
        <v>47</v>
      </c>
      <c r="C9" s="15"/>
      <c r="D9" s="125">
        <f>D10</f>
        <v>40000</v>
      </c>
      <c r="E9" s="16">
        <f>E10</f>
        <v>40000</v>
      </c>
      <c r="G9" s="7"/>
      <c r="H9" s="7"/>
    </row>
    <row r="10" spans="1:8" ht="75.75" thickBot="1" x14ac:dyDescent="0.35">
      <c r="A10" s="17" t="s">
        <v>102</v>
      </c>
      <c r="B10" s="18" t="s">
        <v>45</v>
      </c>
      <c r="C10" s="19"/>
      <c r="D10" s="126">
        <f>D12</f>
        <v>40000</v>
      </c>
      <c r="E10" s="20">
        <f>E11</f>
        <v>40000</v>
      </c>
    </row>
    <row r="11" spans="1:8" ht="38.25" thickBot="1" x14ac:dyDescent="0.35">
      <c r="A11" s="21" t="s">
        <v>12</v>
      </c>
      <c r="B11" s="22" t="s">
        <v>62</v>
      </c>
      <c r="C11" s="9"/>
      <c r="D11" s="124">
        <v>40000</v>
      </c>
      <c r="E11" s="23">
        <v>40000</v>
      </c>
    </row>
    <row r="12" spans="1:8" ht="38.25" thickBot="1" x14ac:dyDescent="0.3">
      <c r="A12" s="24" t="s">
        <v>9</v>
      </c>
      <c r="B12" s="9"/>
      <c r="C12" s="19">
        <v>200</v>
      </c>
      <c r="D12" s="126">
        <v>40000</v>
      </c>
      <c r="E12" s="25">
        <v>40000</v>
      </c>
      <c r="F12" s="4"/>
    </row>
    <row r="13" spans="1:8" ht="57" thickBot="1" x14ac:dyDescent="0.3">
      <c r="A13" s="26" t="s">
        <v>63</v>
      </c>
      <c r="B13" s="27" t="s">
        <v>36</v>
      </c>
      <c r="C13" s="28"/>
      <c r="D13" s="124">
        <f>D14</f>
        <v>2000</v>
      </c>
      <c r="E13" s="29">
        <f>SUM(E14)</f>
        <v>2000</v>
      </c>
      <c r="F13" s="4"/>
    </row>
    <row r="14" spans="1:8" ht="57" thickBot="1" x14ac:dyDescent="0.3">
      <c r="A14" s="165" t="s">
        <v>64</v>
      </c>
      <c r="B14" s="166" t="s">
        <v>37</v>
      </c>
      <c r="C14" s="166"/>
      <c r="D14" s="167">
        <f>D15</f>
        <v>2000</v>
      </c>
      <c r="E14" s="168">
        <f>SUM(E15)</f>
        <v>2000</v>
      </c>
    </row>
    <row r="15" spans="1:8" ht="57" thickBot="1" x14ac:dyDescent="0.3">
      <c r="A15" s="31" t="s">
        <v>65</v>
      </c>
      <c r="B15" s="32" t="s">
        <v>67</v>
      </c>
      <c r="C15" s="30"/>
      <c r="D15" s="124">
        <f>D16</f>
        <v>2000</v>
      </c>
      <c r="E15" s="33">
        <f>E16</f>
        <v>2000</v>
      </c>
      <c r="G15" s="4"/>
      <c r="H15" s="4"/>
    </row>
    <row r="16" spans="1:8" ht="38.25" thickBot="1" x14ac:dyDescent="0.3">
      <c r="A16" s="34" t="s">
        <v>103</v>
      </c>
      <c r="B16" s="35" t="s">
        <v>66</v>
      </c>
      <c r="C16" s="30"/>
      <c r="D16" s="124">
        <v>2000</v>
      </c>
      <c r="E16" s="36">
        <v>2000</v>
      </c>
      <c r="G16" s="4"/>
      <c r="H16" s="4"/>
    </row>
    <row r="17" spans="1:5" ht="38.25" thickBot="1" x14ac:dyDescent="0.35">
      <c r="A17" s="37" t="s">
        <v>9</v>
      </c>
      <c r="B17" s="38"/>
      <c r="C17" s="39">
        <v>200</v>
      </c>
      <c r="D17" s="126">
        <f>D16</f>
        <v>2000</v>
      </c>
      <c r="E17" s="33">
        <f>E16</f>
        <v>2000</v>
      </c>
    </row>
    <row r="18" spans="1:5" ht="72" customHeight="1" thickBot="1" x14ac:dyDescent="0.35">
      <c r="A18" s="205" t="s">
        <v>144</v>
      </c>
      <c r="B18" s="40" t="s">
        <v>48</v>
      </c>
      <c r="C18" s="41"/>
      <c r="D18" s="143">
        <f>D19</f>
        <v>2674952.64</v>
      </c>
      <c r="E18" s="42">
        <f>E19</f>
        <v>0</v>
      </c>
    </row>
    <row r="19" spans="1:5" ht="49.5" customHeight="1" thickBot="1" x14ac:dyDescent="0.35">
      <c r="A19" s="43" t="s">
        <v>145</v>
      </c>
      <c r="B19" s="44" t="s">
        <v>49</v>
      </c>
      <c r="C19" s="184"/>
      <c r="D19" s="182">
        <f>D20</f>
        <v>2674952.64</v>
      </c>
      <c r="E19" s="180">
        <f>E20</f>
        <v>0</v>
      </c>
    </row>
    <row r="20" spans="1:5" ht="42" customHeight="1" thickBot="1" x14ac:dyDescent="0.35">
      <c r="A20" s="45" t="s">
        <v>104</v>
      </c>
      <c r="B20" s="46" t="s">
        <v>50</v>
      </c>
      <c r="C20" s="183"/>
      <c r="D20" s="140">
        <f>D21+D22</f>
        <v>2674952.64</v>
      </c>
      <c r="E20" s="181">
        <f>E21</f>
        <v>0</v>
      </c>
    </row>
    <row r="21" spans="1:5" ht="51.75" customHeight="1" thickBot="1" x14ac:dyDescent="0.35">
      <c r="A21" s="47" t="s">
        <v>158</v>
      </c>
      <c r="B21" s="48" t="s">
        <v>150</v>
      </c>
      <c r="C21" s="139"/>
      <c r="D21" s="226">
        <v>133747.64000000001</v>
      </c>
      <c r="E21" s="214">
        <v>0</v>
      </c>
    </row>
    <row r="22" spans="1:5" ht="54" customHeight="1" thickBot="1" x14ac:dyDescent="0.35">
      <c r="A22" s="49" t="s">
        <v>68</v>
      </c>
      <c r="B22" s="50" t="s">
        <v>150</v>
      </c>
      <c r="C22" s="142"/>
      <c r="D22" s="227">
        <v>2541205</v>
      </c>
      <c r="E22" s="217">
        <v>0</v>
      </c>
    </row>
    <row r="23" spans="1:5" ht="38.25" thickBot="1" x14ac:dyDescent="0.3">
      <c r="A23" s="51" t="s">
        <v>9</v>
      </c>
      <c r="B23" s="52"/>
      <c r="C23" s="139">
        <v>200</v>
      </c>
      <c r="D23" s="141">
        <v>0</v>
      </c>
      <c r="E23" s="179">
        <v>0</v>
      </c>
    </row>
    <row r="24" spans="1:5" ht="94.5" thickBot="1" x14ac:dyDescent="0.3">
      <c r="A24" s="26" t="s">
        <v>105</v>
      </c>
      <c r="B24" s="53" t="s">
        <v>6</v>
      </c>
      <c r="C24" s="54"/>
      <c r="D24" s="127">
        <f>D25</f>
        <v>250000</v>
      </c>
      <c r="E24" s="55">
        <f>E25</f>
        <v>250000</v>
      </c>
    </row>
    <row r="25" spans="1:5" ht="94.5" thickBot="1" x14ac:dyDescent="0.3">
      <c r="A25" s="164" t="s">
        <v>106</v>
      </c>
      <c r="B25" s="56" t="s">
        <v>7</v>
      </c>
      <c r="C25" s="56"/>
      <c r="D25" s="169">
        <f>D26</f>
        <v>250000</v>
      </c>
      <c r="E25" s="170">
        <f>E26</f>
        <v>250000</v>
      </c>
    </row>
    <row r="26" spans="1:5" ht="75.75" thickBot="1" x14ac:dyDescent="0.3">
      <c r="A26" s="31" t="s">
        <v>107</v>
      </c>
      <c r="B26" s="57" t="s">
        <v>8</v>
      </c>
      <c r="C26" s="57"/>
      <c r="D26" s="128">
        <f>D27+D28</f>
        <v>250000</v>
      </c>
      <c r="E26" s="58">
        <f>E29</f>
        <v>250000</v>
      </c>
    </row>
    <row r="27" spans="1:5" ht="38.25" thickBot="1" x14ac:dyDescent="0.3">
      <c r="A27" s="106" t="s">
        <v>108</v>
      </c>
      <c r="B27" s="107" t="s">
        <v>69</v>
      </c>
      <c r="C27" s="60"/>
      <c r="D27" s="129">
        <v>248000</v>
      </c>
      <c r="E27" s="61">
        <v>248000</v>
      </c>
    </row>
    <row r="28" spans="1:5" ht="57" thickBot="1" x14ac:dyDescent="0.3">
      <c r="A28" s="34" t="s">
        <v>70</v>
      </c>
      <c r="B28" s="60" t="s">
        <v>109</v>
      </c>
      <c r="C28" s="62"/>
      <c r="D28" s="131">
        <v>2000</v>
      </c>
      <c r="E28" s="61">
        <v>2000</v>
      </c>
    </row>
    <row r="29" spans="1:5" ht="38.25" thickBot="1" x14ac:dyDescent="0.3">
      <c r="A29" s="31" t="s">
        <v>9</v>
      </c>
      <c r="B29" s="63"/>
      <c r="C29" s="62">
        <v>200</v>
      </c>
      <c r="D29" s="130">
        <v>250000</v>
      </c>
      <c r="E29" s="58">
        <v>250000</v>
      </c>
    </row>
    <row r="30" spans="1:5" ht="57" thickBot="1" x14ac:dyDescent="0.35">
      <c r="A30" s="68" t="s">
        <v>71</v>
      </c>
      <c r="B30" s="69" t="s">
        <v>51</v>
      </c>
      <c r="C30" s="62"/>
      <c r="D30" s="132">
        <f t="shared" ref="D30:E32" si="0">D31</f>
        <v>130000</v>
      </c>
      <c r="E30" s="64">
        <f t="shared" si="0"/>
        <v>130000</v>
      </c>
    </row>
    <row r="31" spans="1:5" ht="94.5" thickBot="1" x14ac:dyDescent="0.35">
      <c r="A31" s="70" t="s">
        <v>72</v>
      </c>
      <c r="B31" s="71" t="s">
        <v>52</v>
      </c>
      <c r="C31" s="72"/>
      <c r="D31" s="144">
        <f>D32</f>
        <v>130000</v>
      </c>
      <c r="E31" s="73">
        <f t="shared" si="0"/>
        <v>130000</v>
      </c>
    </row>
    <row r="32" spans="1:5" ht="75.75" thickBot="1" x14ac:dyDescent="0.3">
      <c r="A32" s="31" t="s">
        <v>110</v>
      </c>
      <c r="B32" s="57" t="s">
        <v>111</v>
      </c>
      <c r="C32" s="62"/>
      <c r="D32" s="130">
        <f t="shared" si="0"/>
        <v>130000</v>
      </c>
      <c r="E32" s="67">
        <f t="shared" si="0"/>
        <v>130000</v>
      </c>
    </row>
    <row r="33" spans="1:5" ht="38.25" thickBot="1" x14ac:dyDescent="0.3">
      <c r="A33" s="75" t="s">
        <v>13</v>
      </c>
      <c r="B33" s="76" t="s">
        <v>112</v>
      </c>
      <c r="C33" s="62"/>
      <c r="D33" s="131">
        <v>130000</v>
      </c>
      <c r="E33" s="65">
        <v>130000</v>
      </c>
    </row>
    <row r="34" spans="1:5" ht="38.25" thickBot="1" x14ac:dyDescent="0.3">
      <c r="A34" s="31" t="s">
        <v>9</v>
      </c>
      <c r="B34" s="62"/>
      <c r="C34" s="62">
        <v>200</v>
      </c>
      <c r="D34" s="130">
        <v>130000</v>
      </c>
      <c r="E34" s="67">
        <v>130000</v>
      </c>
    </row>
    <row r="35" spans="1:5" ht="57" thickBot="1" x14ac:dyDescent="0.3">
      <c r="A35" s="77" t="s">
        <v>73</v>
      </c>
      <c r="B35" s="99" t="s">
        <v>14</v>
      </c>
      <c r="C35" s="62"/>
      <c r="D35" s="223">
        <f>D36</f>
        <v>5246105.3599999994</v>
      </c>
      <c r="E35" s="224">
        <f>E36</f>
        <v>5246036</v>
      </c>
    </row>
    <row r="36" spans="1:5" ht="57" thickBot="1" x14ac:dyDescent="0.3">
      <c r="A36" s="164" t="s">
        <v>74</v>
      </c>
      <c r="B36" s="171" t="s">
        <v>15</v>
      </c>
      <c r="C36" s="108"/>
      <c r="D36" s="172">
        <f>D37</f>
        <v>5246105.3599999994</v>
      </c>
      <c r="E36" s="185">
        <f>E37</f>
        <v>5246036</v>
      </c>
    </row>
    <row r="37" spans="1:5" ht="38.25" thickBot="1" x14ac:dyDescent="0.3">
      <c r="A37" s="31" t="s">
        <v>113</v>
      </c>
      <c r="B37" s="57" t="s">
        <v>16</v>
      </c>
      <c r="C37" s="62"/>
      <c r="D37" s="130">
        <f>D38+D39+D40+D41+D42</f>
        <v>5246105.3599999994</v>
      </c>
      <c r="E37" s="186">
        <f>E38+E39+E40+E41+E42</f>
        <v>5246036</v>
      </c>
    </row>
    <row r="38" spans="1:5" ht="38.25" thickBot="1" x14ac:dyDescent="0.3">
      <c r="A38" s="59" t="s">
        <v>114</v>
      </c>
      <c r="B38" s="60" t="s">
        <v>75</v>
      </c>
      <c r="C38" s="60"/>
      <c r="D38" s="129">
        <v>1350000</v>
      </c>
      <c r="E38" s="187">
        <v>1216183</v>
      </c>
    </row>
    <row r="39" spans="1:5" ht="57" thickBot="1" x14ac:dyDescent="0.3">
      <c r="A39" s="59" t="s">
        <v>44</v>
      </c>
      <c r="B39" s="60" t="s">
        <v>115</v>
      </c>
      <c r="C39" s="60"/>
      <c r="D39" s="225">
        <v>500000</v>
      </c>
      <c r="E39" s="230">
        <v>500000</v>
      </c>
    </row>
    <row r="40" spans="1:5" ht="38.25" thickBot="1" x14ac:dyDescent="0.3">
      <c r="A40" s="59" t="s">
        <v>116</v>
      </c>
      <c r="B40" s="60" t="s">
        <v>117</v>
      </c>
      <c r="C40" s="60"/>
      <c r="D40" s="225">
        <v>3068652.36</v>
      </c>
      <c r="E40" s="230">
        <v>3202400</v>
      </c>
    </row>
    <row r="41" spans="1:5" ht="38.25" thickBot="1" x14ac:dyDescent="0.3">
      <c r="A41" s="34" t="s">
        <v>118</v>
      </c>
      <c r="B41" s="60" t="s">
        <v>119</v>
      </c>
      <c r="C41" s="63"/>
      <c r="D41" s="129">
        <v>200000</v>
      </c>
      <c r="E41" s="109">
        <v>200000</v>
      </c>
    </row>
    <row r="42" spans="1:5" ht="61.5" customHeight="1" thickBot="1" x14ac:dyDescent="0.3">
      <c r="A42" s="34" t="s">
        <v>155</v>
      </c>
      <c r="B42" s="60" t="s">
        <v>156</v>
      </c>
      <c r="C42" s="63"/>
      <c r="D42" s="129">
        <v>127453</v>
      </c>
      <c r="E42" s="109">
        <v>127453</v>
      </c>
    </row>
    <row r="43" spans="1:5" ht="38.25" thickBot="1" x14ac:dyDescent="0.3">
      <c r="A43" s="31" t="s">
        <v>9</v>
      </c>
      <c r="B43" s="62"/>
      <c r="C43" s="62">
        <v>200</v>
      </c>
      <c r="D43" s="130">
        <f>D38+D39+D40+D41+D42</f>
        <v>5246105.3599999994</v>
      </c>
      <c r="E43" s="58">
        <f>E38+E39+E40+E41+E42</f>
        <v>5246036</v>
      </c>
    </row>
    <row r="44" spans="1:5" ht="35.25" customHeight="1" thickBot="1" x14ac:dyDescent="0.3">
      <c r="A44" s="31" t="s">
        <v>17</v>
      </c>
      <c r="B44" s="57"/>
      <c r="C44" s="57">
        <v>800</v>
      </c>
      <c r="D44" s="128">
        <v>0</v>
      </c>
      <c r="E44" s="145">
        <v>0</v>
      </c>
    </row>
    <row r="45" spans="1:5" ht="75.75" customHeight="1" thickBot="1" x14ac:dyDescent="0.35">
      <c r="A45" s="79" t="s">
        <v>120</v>
      </c>
      <c r="B45" s="69" t="s">
        <v>53</v>
      </c>
      <c r="C45" s="66"/>
      <c r="D45" s="151">
        <f>D46</f>
        <v>80328</v>
      </c>
      <c r="E45" s="80">
        <f>E46</f>
        <v>80328</v>
      </c>
    </row>
    <row r="46" spans="1:5" ht="87.75" customHeight="1" thickBot="1" x14ac:dyDescent="0.35">
      <c r="A46" s="70" t="s">
        <v>76</v>
      </c>
      <c r="B46" s="71" t="s">
        <v>54</v>
      </c>
      <c r="C46" s="147"/>
      <c r="D46" s="150">
        <f>D47</f>
        <v>80328</v>
      </c>
      <c r="E46" s="81">
        <f>E47</f>
        <v>80328</v>
      </c>
    </row>
    <row r="47" spans="1:5" ht="75.75" thickBot="1" x14ac:dyDescent="0.3">
      <c r="A47" s="82" t="s">
        <v>77</v>
      </c>
      <c r="B47" s="74" t="s">
        <v>55</v>
      </c>
      <c r="C47" s="92"/>
      <c r="D47" s="146">
        <f>D50</f>
        <v>80328</v>
      </c>
      <c r="E47" s="148">
        <f>E48+E49</f>
        <v>80328</v>
      </c>
    </row>
    <row r="48" spans="1:5" ht="132" thickBot="1" x14ac:dyDescent="0.35">
      <c r="A48" s="83" t="s">
        <v>58</v>
      </c>
      <c r="B48" s="84" t="s">
        <v>56</v>
      </c>
      <c r="C48" s="66"/>
      <c r="D48" s="149">
        <v>4017</v>
      </c>
      <c r="E48" s="85">
        <v>4017</v>
      </c>
    </row>
    <row r="49" spans="1:5" ht="132" thickBot="1" x14ac:dyDescent="0.35">
      <c r="A49" s="218" t="s">
        <v>59</v>
      </c>
      <c r="B49" s="87" t="s">
        <v>57</v>
      </c>
      <c r="C49" s="92"/>
      <c r="D49" s="149">
        <v>76311</v>
      </c>
      <c r="E49" s="219">
        <v>76311</v>
      </c>
    </row>
    <row r="50" spans="1:5" ht="37.5" customHeight="1" thickBot="1" x14ac:dyDescent="0.35">
      <c r="A50" s="220" t="s">
        <v>9</v>
      </c>
      <c r="B50" s="221"/>
      <c r="C50" s="222">
        <v>200</v>
      </c>
      <c r="D50" s="135">
        <f>D48+D49</f>
        <v>80328</v>
      </c>
      <c r="E50" s="148">
        <f>E48+E49</f>
        <v>80328</v>
      </c>
    </row>
    <row r="51" spans="1:5" ht="57" hidden="1" thickBot="1" x14ac:dyDescent="0.3">
      <c r="A51" s="90" t="s">
        <v>99</v>
      </c>
      <c r="B51" s="91" t="s">
        <v>78</v>
      </c>
      <c r="C51" s="86"/>
      <c r="D51" s="152">
        <f>D52</f>
        <v>0</v>
      </c>
      <c r="E51" s="189">
        <f>E52</f>
        <v>0</v>
      </c>
    </row>
    <row r="52" spans="1:5" ht="57" hidden="1" thickBot="1" x14ac:dyDescent="0.3">
      <c r="A52" s="93" t="s">
        <v>84</v>
      </c>
      <c r="B52" s="94" t="s">
        <v>79</v>
      </c>
      <c r="C52" s="110"/>
      <c r="D52" s="188">
        <f>D53</f>
        <v>0</v>
      </c>
      <c r="E52" s="190">
        <f>E53</f>
        <v>0</v>
      </c>
    </row>
    <row r="53" spans="1:5" ht="45.75" hidden="1" customHeight="1" thickBot="1" x14ac:dyDescent="0.3">
      <c r="A53" s="95" t="s">
        <v>121</v>
      </c>
      <c r="B53" s="62" t="s">
        <v>80</v>
      </c>
      <c r="C53" s="96"/>
      <c r="D53" s="135">
        <f>D56</f>
        <v>0</v>
      </c>
      <c r="E53" s="191">
        <f>E56</f>
        <v>0</v>
      </c>
    </row>
    <row r="54" spans="1:5" ht="38.25" hidden="1" thickBot="1" x14ac:dyDescent="0.3">
      <c r="A54" s="34" t="s">
        <v>83</v>
      </c>
      <c r="B54" s="63" t="s">
        <v>122</v>
      </c>
      <c r="C54" s="96"/>
      <c r="D54" s="208">
        <v>0</v>
      </c>
      <c r="E54" s="209">
        <v>0</v>
      </c>
    </row>
    <row r="55" spans="1:5" ht="31.5" hidden="1" customHeight="1" thickBot="1" x14ac:dyDescent="0.3">
      <c r="A55" s="34" t="s">
        <v>81</v>
      </c>
      <c r="B55" s="63" t="s">
        <v>82</v>
      </c>
      <c r="C55" s="88"/>
      <c r="D55" s="210">
        <v>0</v>
      </c>
      <c r="E55" s="211">
        <v>0</v>
      </c>
    </row>
    <row r="56" spans="1:5" ht="27.75" hidden="1" customHeight="1" thickBot="1" x14ac:dyDescent="0.3">
      <c r="A56" s="31" t="s">
        <v>9</v>
      </c>
      <c r="B56" s="62"/>
      <c r="C56" s="89">
        <v>200</v>
      </c>
      <c r="D56" s="146">
        <f>D54+D55</f>
        <v>0</v>
      </c>
      <c r="E56" s="85">
        <f>E54+E55</f>
        <v>0</v>
      </c>
    </row>
    <row r="57" spans="1:5" ht="57" thickBot="1" x14ac:dyDescent="0.3">
      <c r="A57" s="77" t="s">
        <v>100</v>
      </c>
      <c r="B57" s="78" t="s">
        <v>18</v>
      </c>
      <c r="C57" s="78"/>
      <c r="D57" s="132">
        <f>D58</f>
        <v>0</v>
      </c>
      <c r="E57" s="64">
        <f>E58</f>
        <v>0</v>
      </c>
    </row>
    <row r="58" spans="1:5" ht="57" thickBot="1" x14ac:dyDescent="0.3">
      <c r="A58" s="165" t="s">
        <v>123</v>
      </c>
      <c r="B58" s="173" t="s">
        <v>19</v>
      </c>
      <c r="C58" s="173"/>
      <c r="D58" s="154">
        <f>D59</f>
        <v>0</v>
      </c>
      <c r="E58" s="174">
        <f>SUM(E59)</f>
        <v>0</v>
      </c>
    </row>
    <row r="59" spans="1:5" ht="49.5" customHeight="1" thickBot="1" x14ac:dyDescent="0.3">
      <c r="A59" s="31" t="s">
        <v>124</v>
      </c>
      <c r="B59" s="62" t="s">
        <v>85</v>
      </c>
      <c r="C59" s="63"/>
      <c r="D59" s="131">
        <v>0</v>
      </c>
      <c r="E59" s="61">
        <f>E60+E61+E62+E63+E64+E65</f>
        <v>0</v>
      </c>
    </row>
    <row r="60" spans="1:5" ht="1.5" customHeight="1" thickBot="1" x14ac:dyDescent="0.3">
      <c r="A60" s="59" t="s">
        <v>125</v>
      </c>
      <c r="B60" s="60" t="s">
        <v>86</v>
      </c>
      <c r="C60" s="63"/>
      <c r="D60" s="212">
        <v>0</v>
      </c>
      <c r="E60" s="213">
        <v>0</v>
      </c>
    </row>
    <row r="61" spans="1:5" ht="38.25" thickBot="1" x14ac:dyDescent="0.3">
      <c r="A61" s="59" t="s">
        <v>126</v>
      </c>
      <c r="B61" s="60" t="s">
        <v>20</v>
      </c>
      <c r="C61" s="63"/>
      <c r="D61" s="131">
        <v>0</v>
      </c>
      <c r="E61" s="153">
        <v>0</v>
      </c>
    </row>
    <row r="62" spans="1:5" ht="0.75" customHeight="1" thickBot="1" x14ac:dyDescent="0.3">
      <c r="A62" s="195" t="s">
        <v>39</v>
      </c>
      <c r="B62" s="196" t="s">
        <v>38</v>
      </c>
      <c r="C62" s="197"/>
      <c r="D62" s="133">
        <v>0</v>
      </c>
      <c r="E62" s="111">
        <v>0</v>
      </c>
    </row>
    <row r="63" spans="1:5" ht="33" hidden="1" customHeight="1" thickBot="1" x14ac:dyDescent="0.3">
      <c r="A63" s="201" t="s">
        <v>21</v>
      </c>
      <c r="B63" s="98" t="s">
        <v>22</v>
      </c>
      <c r="C63" s="202"/>
      <c r="D63" s="134">
        <v>0</v>
      </c>
      <c r="E63" s="114">
        <v>0</v>
      </c>
    </row>
    <row r="64" spans="1:5" ht="31.5" hidden="1" customHeight="1" thickBot="1" x14ac:dyDescent="0.3">
      <c r="A64" s="200" t="s">
        <v>148</v>
      </c>
      <c r="B64" s="112" t="s">
        <v>149</v>
      </c>
      <c r="C64" s="113"/>
      <c r="D64" s="134">
        <v>0</v>
      </c>
      <c r="E64" s="114">
        <v>0</v>
      </c>
    </row>
    <row r="65" spans="1:5" ht="33.75" hidden="1" customHeight="1" thickBot="1" x14ac:dyDescent="0.3">
      <c r="A65" s="59" t="s">
        <v>127</v>
      </c>
      <c r="B65" s="112" t="s">
        <v>128</v>
      </c>
      <c r="C65" s="118"/>
      <c r="D65" s="198">
        <v>0</v>
      </c>
      <c r="E65" s="199">
        <v>0</v>
      </c>
    </row>
    <row r="66" spans="1:5" ht="38.25" thickBot="1" x14ac:dyDescent="0.3">
      <c r="A66" s="31" t="s">
        <v>9</v>
      </c>
      <c r="B66" s="115"/>
      <c r="C66" s="66">
        <v>200</v>
      </c>
      <c r="D66" s="135">
        <f>D60+D61+D62+++++D63+D64+D65</f>
        <v>0</v>
      </c>
      <c r="E66" s="105">
        <f>E60+E61+E62+E63+E65</f>
        <v>0</v>
      </c>
    </row>
    <row r="67" spans="1:5" ht="94.5" thickBot="1" x14ac:dyDescent="0.3">
      <c r="A67" s="26" t="s">
        <v>129</v>
      </c>
      <c r="B67" s="116" t="s">
        <v>130</v>
      </c>
      <c r="C67" s="117"/>
      <c r="D67" s="132">
        <f>D68</f>
        <v>475000</v>
      </c>
      <c r="E67" s="64">
        <f>E68</f>
        <v>475000</v>
      </c>
    </row>
    <row r="68" spans="1:5" ht="79.5" thickBot="1" x14ac:dyDescent="0.3">
      <c r="A68" s="175" t="s">
        <v>131</v>
      </c>
      <c r="B68" s="176" t="s">
        <v>132</v>
      </c>
      <c r="C68" s="177"/>
      <c r="D68" s="154">
        <f>D69</f>
        <v>475000</v>
      </c>
      <c r="E68" s="174">
        <f>E69</f>
        <v>475000</v>
      </c>
    </row>
    <row r="69" spans="1:5" ht="75.75" thickBot="1" x14ac:dyDescent="0.3">
      <c r="A69" s="31" t="s">
        <v>133</v>
      </c>
      <c r="B69" s="115" t="s">
        <v>134</v>
      </c>
      <c r="C69" s="119"/>
      <c r="D69" s="130">
        <f>D70+D73+D75</f>
        <v>475000</v>
      </c>
      <c r="E69" s="58">
        <f>E70+E73+E75</f>
        <v>475000</v>
      </c>
    </row>
    <row r="70" spans="1:5" ht="75.75" thickBot="1" x14ac:dyDescent="0.3">
      <c r="A70" s="34" t="s">
        <v>11</v>
      </c>
      <c r="B70" s="112" t="s">
        <v>135</v>
      </c>
      <c r="C70" s="118"/>
      <c r="D70" s="131">
        <f>D71+D72</f>
        <v>255000</v>
      </c>
      <c r="E70" s="61">
        <f>E71+E72</f>
        <v>255000</v>
      </c>
    </row>
    <row r="71" spans="1:5" ht="38.25" thickBot="1" x14ac:dyDescent="0.3">
      <c r="A71" s="31" t="s">
        <v>9</v>
      </c>
      <c r="B71" s="60"/>
      <c r="C71" s="57">
        <v>200</v>
      </c>
      <c r="D71" s="130">
        <v>250000</v>
      </c>
      <c r="E71" s="58">
        <v>250000</v>
      </c>
    </row>
    <row r="72" spans="1:5" ht="19.5" thickBot="1" x14ac:dyDescent="0.3">
      <c r="A72" s="31" t="s">
        <v>17</v>
      </c>
      <c r="B72" s="57"/>
      <c r="C72" s="57">
        <v>800</v>
      </c>
      <c r="D72" s="203">
        <v>5000</v>
      </c>
      <c r="E72" s="58">
        <v>5000</v>
      </c>
    </row>
    <row r="73" spans="1:5" ht="38.25" thickBot="1" x14ac:dyDescent="0.3">
      <c r="A73" s="59" t="s">
        <v>40</v>
      </c>
      <c r="B73" s="112" t="s">
        <v>136</v>
      </c>
      <c r="C73" s="118"/>
      <c r="D73" s="131">
        <f>D74</f>
        <v>165000</v>
      </c>
      <c r="E73" s="61">
        <f>E74</f>
        <v>165000</v>
      </c>
    </row>
    <row r="74" spans="1:5" ht="38.25" thickBot="1" x14ac:dyDescent="0.3">
      <c r="A74" s="31" t="s">
        <v>9</v>
      </c>
      <c r="B74" s="60"/>
      <c r="C74" s="57">
        <v>200</v>
      </c>
      <c r="D74" s="130">
        <v>165000</v>
      </c>
      <c r="E74" s="58">
        <v>165000</v>
      </c>
    </row>
    <row r="75" spans="1:5" ht="38.25" thickBot="1" x14ac:dyDescent="0.35">
      <c r="A75" s="97" t="s">
        <v>90</v>
      </c>
      <c r="B75" s="112" t="s">
        <v>137</v>
      </c>
      <c r="C75" s="118"/>
      <c r="D75" s="131">
        <f>D76+D77</f>
        <v>55000</v>
      </c>
      <c r="E75" s="61">
        <f>E76+E77</f>
        <v>55000</v>
      </c>
    </row>
    <row r="76" spans="1:5" ht="38.25" thickBot="1" x14ac:dyDescent="0.3">
      <c r="A76" s="31" t="s">
        <v>9</v>
      </c>
      <c r="B76" s="60"/>
      <c r="C76" s="57">
        <v>200</v>
      </c>
      <c r="D76" s="130">
        <v>50000</v>
      </c>
      <c r="E76" s="58">
        <v>50000</v>
      </c>
    </row>
    <row r="77" spans="1:5" ht="19.5" thickBot="1" x14ac:dyDescent="0.3">
      <c r="A77" s="31" t="s">
        <v>17</v>
      </c>
      <c r="B77" s="60"/>
      <c r="C77" s="57">
        <v>800</v>
      </c>
      <c r="D77" s="203">
        <v>5000</v>
      </c>
      <c r="E77" s="58">
        <v>5000</v>
      </c>
    </row>
    <row r="78" spans="1:5" ht="75.75" thickBot="1" x14ac:dyDescent="0.3">
      <c r="A78" s="26" t="s">
        <v>87</v>
      </c>
      <c r="B78" s="78" t="s">
        <v>23</v>
      </c>
      <c r="C78" s="78"/>
      <c r="D78" s="132">
        <f>D79</f>
        <v>220000</v>
      </c>
      <c r="E78" s="64">
        <f>E79</f>
        <v>220000</v>
      </c>
    </row>
    <row r="79" spans="1:5" ht="94.5" thickBot="1" x14ac:dyDescent="0.3">
      <c r="A79" s="164" t="s">
        <v>138</v>
      </c>
      <c r="B79" s="178" t="s">
        <v>24</v>
      </c>
      <c r="C79" s="78"/>
      <c r="D79" s="154">
        <f>D80</f>
        <v>220000</v>
      </c>
      <c r="E79" s="170">
        <f>E80</f>
        <v>220000</v>
      </c>
    </row>
    <row r="80" spans="1:5" ht="85.5" customHeight="1" thickBot="1" x14ac:dyDescent="0.3">
      <c r="A80" s="31" t="s">
        <v>139</v>
      </c>
      <c r="B80" s="62" t="s">
        <v>25</v>
      </c>
      <c r="C80" s="63"/>
      <c r="D80" s="131">
        <f>D81+D82+D84</f>
        <v>220000</v>
      </c>
      <c r="E80" s="61">
        <f>E81+E82+E84</f>
        <v>220000</v>
      </c>
    </row>
    <row r="81" spans="1:5" ht="38.25" thickBot="1" x14ac:dyDescent="0.3">
      <c r="A81" s="34" t="s">
        <v>140</v>
      </c>
      <c r="B81" s="63" t="s">
        <v>141</v>
      </c>
      <c r="C81" s="78"/>
      <c r="D81" s="129">
        <v>70000</v>
      </c>
      <c r="E81" s="65">
        <v>70000</v>
      </c>
    </row>
    <row r="82" spans="1:5" ht="38.25" thickBot="1" x14ac:dyDescent="0.3">
      <c r="A82" s="34" t="s">
        <v>26</v>
      </c>
      <c r="B82" s="63" t="s">
        <v>142</v>
      </c>
      <c r="C82" s="60"/>
      <c r="D82" s="129">
        <v>100000</v>
      </c>
      <c r="E82" s="61">
        <v>100000</v>
      </c>
    </row>
    <row r="83" spans="1:5" ht="38.25" thickBot="1" x14ac:dyDescent="0.35">
      <c r="A83" s="120" t="s">
        <v>9</v>
      </c>
      <c r="B83" s="121"/>
      <c r="C83" s="122">
        <v>200</v>
      </c>
      <c r="D83" s="129">
        <v>100000</v>
      </c>
      <c r="E83" s="61">
        <v>100000</v>
      </c>
    </row>
    <row r="84" spans="1:5" ht="38.25" thickBot="1" x14ac:dyDescent="0.3">
      <c r="A84" s="59" t="s">
        <v>88</v>
      </c>
      <c r="B84" s="63" t="s">
        <v>89</v>
      </c>
      <c r="C84" s="57"/>
      <c r="D84" s="129">
        <f>D85+D86</f>
        <v>50000</v>
      </c>
      <c r="E84" s="61">
        <f>E85+E86</f>
        <v>50000</v>
      </c>
    </row>
    <row r="85" spans="1:5" ht="38.25" thickBot="1" x14ac:dyDescent="0.35">
      <c r="A85" s="120" t="s">
        <v>9</v>
      </c>
      <c r="B85" s="121"/>
      <c r="C85" s="122">
        <v>200</v>
      </c>
      <c r="D85" s="129">
        <v>25000</v>
      </c>
      <c r="E85" s="61">
        <v>25000</v>
      </c>
    </row>
    <row r="86" spans="1:5" ht="19.5" thickBot="1" x14ac:dyDescent="0.3">
      <c r="A86" s="31" t="s">
        <v>17</v>
      </c>
      <c r="B86" s="60"/>
      <c r="C86" s="204">
        <v>800</v>
      </c>
      <c r="D86" s="129">
        <v>25000</v>
      </c>
      <c r="E86" s="61">
        <v>25000</v>
      </c>
    </row>
    <row r="87" spans="1:5" ht="42.75" customHeight="1" thickBot="1" x14ac:dyDescent="0.3">
      <c r="A87" s="26" t="s">
        <v>28</v>
      </c>
      <c r="B87" s="99" t="s">
        <v>29</v>
      </c>
      <c r="C87" s="99"/>
      <c r="D87" s="194">
        <f>D88+D90+D94+D96+D100+D103+D109+D110</f>
        <v>4244149</v>
      </c>
      <c r="E87" s="64">
        <f>E88+E90+E94+E96+E100+E103+E109+E110</f>
        <v>4223985</v>
      </c>
    </row>
    <row r="88" spans="1:5" ht="38.25" thickBot="1" x14ac:dyDescent="0.3">
      <c r="A88" s="34" t="s">
        <v>30</v>
      </c>
      <c r="B88" s="60" t="s">
        <v>91</v>
      </c>
      <c r="C88" s="57"/>
      <c r="D88" s="128">
        <f>D89</f>
        <v>0</v>
      </c>
      <c r="E88" s="61">
        <f>E89</f>
        <v>0</v>
      </c>
    </row>
    <row r="89" spans="1:5" ht="113.25" thickBot="1" x14ac:dyDescent="0.3">
      <c r="A89" s="31" t="s">
        <v>10</v>
      </c>
      <c r="B89" s="57"/>
      <c r="C89" s="57">
        <v>100</v>
      </c>
      <c r="D89" s="228">
        <v>0</v>
      </c>
      <c r="E89" s="229">
        <v>0</v>
      </c>
    </row>
    <row r="90" spans="1:5" ht="19.5" thickBot="1" x14ac:dyDescent="0.3">
      <c r="A90" s="34" t="s">
        <v>31</v>
      </c>
      <c r="B90" s="60" t="s">
        <v>97</v>
      </c>
      <c r="C90" s="57"/>
      <c r="D90" s="128">
        <f>D91+D92+D93</f>
        <v>3910000</v>
      </c>
      <c r="E90" s="61">
        <f>E91+E92+E93</f>
        <v>3910000</v>
      </c>
    </row>
    <row r="91" spans="1:5" ht="113.25" thickBot="1" x14ac:dyDescent="0.3">
      <c r="A91" s="31" t="s">
        <v>10</v>
      </c>
      <c r="B91" s="57"/>
      <c r="C91" s="57">
        <v>100</v>
      </c>
      <c r="D91" s="128">
        <v>3906000</v>
      </c>
      <c r="E91" s="58">
        <v>3906000</v>
      </c>
    </row>
    <row r="92" spans="1:5" ht="38.25" thickBot="1" x14ac:dyDescent="0.3">
      <c r="A92" s="31" t="s">
        <v>9</v>
      </c>
      <c r="B92" s="57"/>
      <c r="C92" s="57">
        <v>200</v>
      </c>
      <c r="D92" s="128">
        <v>4000</v>
      </c>
      <c r="E92" s="58">
        <v>4000</v>
      </c>
    </row>
    <row r="93" spans="1:5" ht="38.25" thickBot="1" x14ac:dyDescent="0.3">
      <c r="A93" s="31" t="s">
        <v>5</v>
      </c>
      <c r="B93" s="57"/>
      <c r="C93" s="57">
        <v>300</v>
      </c>
      <c r="D93" s="128"/>
      <c r="E93" s="58">
        <v>0</v>
      </c>
    </row>
    <row r="94" spans="1:5" ht="19.5" thickBot="1" x14ac:dyDescent="0.3">
      <c r="A94" s="34" t="s">
        <v>32</v>
      </c>
      <c r="B94" s="60" t="s">
        <v>98</v>
      </c>
      <c r="C94" s="57"/>
      <c r="D94" s="129">
        <v>10000</v>
      </c>
      <c r="E94" s="61">
        <v>10000</v>
      </c>
    </row>
    <row r="95" spans="1:5" ht="19.5" thickBot="1" x14ac:dyDescent="0.3">
      <c r="A95" s="31" t="s">
        <v>17</v>
      </c>
      <c r="B95" s="57"/>
      <c r="C95" s="57">
        <v>800</v>
      </c>
      <c r="D95" s="128">
        <v>10000</v>
      </c>
      <c r="E95" s="58">
        <v>10000</v>
      </c>
    </row>
    <row r="96" spans="1:5" ht="38.25" thickBot="1" x14ac:dyDescent="0.3">
      <c r="A96" s="106" t="s">
        <v>151</v>
      </c>
      <c r="B96" s="107" t="s">
        <v>152</v>
      </c>
      <c r="C96" s="107"/>
      <c r="D96" s="225">
        <f>D97+D98+D99</f>
        <v>0</v>
      </c>
      <c r="E96" s="213">
        <f>E97+E98+E99</f>
        <v>0</v>
      </c>
    </row>
    <row r="97" spans="1:5" ht="113.25" thickBot="1" x14ac:dyDescent="0.3">
      <c r="A97" s="215" t="s">
        <v>10</v>
      </c>
      <c r="B97" s="216"/>
      <c r="C97" s="216">
        <v>100</v>
      </c>
      <c r="D97" s="228">
        <v>0</v>
      </c>
      <c r="E97" s="229">
        <v>0</v>
      </c>
    </row>
    <row r="98" spans="1:5" ht="38.25" thickBot="1" x14ac:dyDescent="0.3">
      <c r="A98" s="215" t="s">
        <v>9</v>
      </c>
      <c r="B98" s="216"/>
      <c r="C98" s="216">
        <v>200</v>
      </c>
      <c r="D98" s="228">
        <v>0</v>
      </c>
      <c r="E98" s="229">
        <v>0</v>
      </c>
    </row>
    <row r="99" spans="1:5" ht="19.5" thickBot="1" x14ac:dyDescent="0.3">
      <c r="A99" s="215" t="s">
        <v>17</v>
      </c>
      <c r="B99" s="216"/>
      <c r="C99" s="216">
        <v>800</v>
      </c>
      <c r="D99" s="228">
        <v>0</v>
      </c>
      <c r="E99" s="229">
        <v>0</v>
      </c>
    </row>
    <row r="100" spans="1:5" ht="57" thickBot="1" x14ac:dyDescent="0.3">
      <c r="A100" s="59" t="s">
        <v>33</v>
      </c>
      <c r="B100" s="60" t="s">
        <v>34</v>
      </c>
      <c r="C100" s="57"/>
      <c r="D100" s="129">
        <f>D101+D102</f>
        <v>182141</v>
      </c>
      <c r="E100" s="61">
        <f>E101+E102</f>
        <v>188385</v>
      </c>
    </row>
    <row r="101" spans="1:5" ht="83.25" customHeight="1" thickBot="1" x14ac:dyDescent="0.3">
      <c r="A101" s="31" t="s">
        <v>10</v>
      </c>
      <c r="B101" s="57"/>
      <c r="C101" s="57">
        <v>100</v>
      </c>
      <c r="D101" s="128">
        <v>182141</v>
      </c>
      <c r="E101" s="58">
        <v>188385</v>
      </c>
    </row>
    <row r="102" spans="1:5" ht="38.25" thickBot="1" x14ac:dyDescent="0.3">
      <c r="A102" s="31" t="s">
        <v>9</v>
      </c>
      <c r="B102" s="57"/>
      <c r="C102" s="57">
        <v>200</v>
      </c>
      <c r="D102" s="128">
        <v>0</v>
      </c>
      <c r="E102" s="58">
        <v>0</v>
      </c>
    </row>
    <row r="103" spans="1:5" ht="57" thickBot="1" x14ac:dyDescent="0.35">
      <c r="A103" s="206" t="s">
        <v>41</v>
      </c>
      <c r="B103" s="123" t="s">
        <v>92</v>
      </c>
      <c r="C103" s="57"/>
      <c r="D103" s="129">
        <v>76408</v>
      </c>
      <c r="E103" s="61">
        <v>50000</v>
      </c>
    </row>
    <row r="104" spans="1:5" ht="38.25" thickBot="1" x14ac:dyDescent="0.3">
      <c r="A104" s="31" t="s">
        <v>5</v>
      </c>
      <c r="B104" s="100"/>
      <c r="C104" s="100">
        <v>300</v>
      </c>
      <c r="D104" s="136">
        <v>76408</v>
      </c>
      <c r="E104" s="101">
        <v>50000</v>
      </c>
    </row>
    <row r="105" spans="1:5" ht="38.25" thickBot="1" x14ac:dyDescent="0.3">
      <c r="A105" s="59" t="s">
        <v>42</v>
      </c>
      <c r="B105" s="60" t="s">
        <v>93</v>
      </c>
      <c r="C105" s="60"/>
      <c r="D105" s="129">
        <v>0</v>
      </c>
      <c r="E105" s="153">
        <v>0</v>
      </c>
    </row>
    <row r="106" spans="1:5" ht="57" thickBot="1" x14ac:dyDescent="0.3">
      <c r="A106" s="59" t="s">
        <v>146</v>
      </c>
      <c r="B106" s="60" t="s">
        <v>94</v>
      </c>
      <c r="C106" s="60"/>
      <c r="D106" s="129">
        <v>0</v>
      </c>
      <c r="E106" s="153">
        <v>0</v>
      </c>
    </row>
    <row r="107" spans="1:5" ht="57" thickBot="1" x14ac:dyDescent="0.3">
      <c r="A107" s="59" t="s">
        <v>43</v>
      </c>
      <c r="B107" s="60" t="s">
        <v>95</v>
      </c>
      <c r="C107" s="57"/>
      <c r="D107" s="128">
        <v>0</v>
      </c>
      <c r="E107" s="153">
        <v>0</v>
      </c>
    </row>
    <row r="108" spans="1:5" ht="38.25" thickBot="1" x14ac:dyDescent="0.35">
      <c r="A108" s="207" t="s">
        <v>101</v>
      </c>
      <c r="B108" s="102" t="s">
        <v>96</v>
      </c>
      <c r="C108" s="103"/>
      <c r="D108" s="137">
        <v>0</v>
      </c>
      <c r="E108" s="192">
        <v>0</v>
      </c>
    </row>
    <row r="109" spans="1:5" ht="19.5" thickBot="1" x14ac:dyDescent="0.3">
      <c r="A109" s="104" t="s">
        <v>27</v>
      </c>
      <c r="B109" s="98"/>
      <c r="C109" s="103">
        <v>500</v>
      </c>
      <c r="D109" s="138">
        <v>0</v>
      </c>
      <c r="E109" s="193">
        <f>E105+E106+E107+E108</f>
        <v>0</v>
      </c>
    </row>
    <row r="110" spans="1:5" ht="38.25" thickBot="1" x14ac:dyDescent="0.3">
      <c r="A110" s="59" t="s">
        <v>88</v>
      </c>
      <c r="B110" s="158" t="s">
        <v>147</v>
      </c>
      <c r="C110" s="113"/>
      <c r="D110" s="129">
        <f>D111</f>
        <v>65600</v>
      </c>
      <c r="E110" s="131">
        <v>65600</v>
      </c>
    </row>
    <row r="111" spans="1:5" ht="38.25" thickBot="1" x14ac:dyDescent="0.3">
      <c r="A111" s="31" t="s">
        <v>9</v>
      </c>
      <c r="B111" s="57"/>
      <c r="C111" s="57">
        <v>200</v>
      </c>
      <c r="D111" s="128">
        <v>65600</v>
      </c>
      <c r="E111" s="203">
        <v>65600</v>
      </c>
    </row>
    <row r="112" spans="1:5" x14ac:dyDescent="0.25">
      <c r="A112" s="233" t="s">
        <v>35</v>
      </c>
      <c r="B112" s="234"/>
      <c r="C112" s="234"/>
      <c r="D112" s="236">
        <f>D8+D13+D18+D24+D30+D36+D45+D51+D57+D67+D78+D87</f>
        <v>13362535</v>
      </c>
      <c r="E112" s="235">
        <f>E8+E13+E18+E24+E30+E35+E45+E51+E57+E67+E78+E87</f>
        <v>10667349</v>
      </c>
    </row>
    <row r="113" spans="1:5" ht="15.75" thickBot="1" x14ac:dyDescent="0.3">
      <c r="A113" s="233"/>
      <c r="B113" s="234"/>
      <c r="C113" s="234"/>
      <c r="D113" s="237"/>
      <c r="E113" s="235"/>
    </row>
    <row r="114" spans="1:5" ht="30" customHeight="1" thickBot="1" x14ac:dyDescent="0.35">
      <c r="A114" s="156" t="s">
        <v>143</v>
      </c>
      <c r="B114" s="157"/>
      <c r="C114" s="157"/>
      <c r="D114" s="159">
        <v>267575</v>
      </c>
      <c r="E114" s="160">
        <v>540800</v>
      </c>
    </row>
    <row r="115" spans="1:5" ht="36" customHeight="1" thickBot="1" x14ac:dyDescent="0.35">
      <c r="A115" s="155" t="s">
        <v>35</v>
      </c>
      <c r="B115" s="38"/>
      <c r="C115" s="38"/>
      <c r="D115" s="161">
        <f>D112+D114</f>
        <v>13630110</v>
      </c>
      <c r="E115" s="162">
        <f>E112+E114</f>
        <v>11208149</v>
      </c>
    </row>
  </sheetData>
  <mergeCells count="9">
    <mergeCell ref="A1:E1"/>
    <mergeCell ref="A2:E2"/>
    <mergeCell ref="A3:E3"/>
    <mergeCell ref="A5:E5"/>
    <mergeCell ref="A112:A113"/>
    <mergeCell ref="B112:B113"/>
    <mergeCell ref="C112:C113"/>
    <mergeCell ref="E112:E113"/>
    <mergeCell ref="D112:D113"/>
  </mergeCells>
  <pageMargins left="0.7" right="0.7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2025-09-03T13:28:33Z</dcterms:modified>
</cp:coreProperties>
</file>