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0730" windowHeight="11760"/>
  </bookViews>
  <sheets>
    <sheet name="исполнение 1 кв 2022" sheetId="3" r:id="rId1"/>
  </sheets>
  <calcPr calcId="125725"/>
</workbook>
</file>

<file path=xl/calcChain.xml><?xml version="1.0" encoding="utf-8"?>
<calcChain xmlns="http://schemas.openxmlformats.org/spreadsheetml/2006/main">
  <c r="D85" i="3"/>
  <c r="D258"/>
  <c r="D259"/>
  <c r="C259"/>
  <c r="E250"/>
  <c r="E217"/>
  <c r="E169"/>
  <c r="E110"/>
  <c r="E43"/>
  <c r="D240"/>
  <c r="C240"/>
  <c r="D64"/>
  <c r="E243"/>
  <c r="C215"/>
  <c r="D216"/>
  <c r="D215" s="1"/>
  <c r="C216"/>
  <c r="E203"/>
  <c r="E173"/>
  <c r="D168"/>
  <c r="C168"/>
  <c r="D256" l="1"/>
  <c r="D255" s="1"/>
  <c r="D254" s="1"/>
  <c r="D253" s="1"/>
  <c r="C256"/>
  <c r="C255" s="1"/>
  <c r="C254" s="1"/>
  <c r="C253" s="1"/>
  <c r="E174"/>
  <c r="C154"/>
  <c r="D154"/>
  <c r="D144"/>
  <c r="D100"/>
  <c r="C100"/>
  <c r="E102"/>
  <c r="E64"/>
  <c r="D63"/>
  <c r="C64"/>
  <c r="C63" s="1"/>
  <c r="D49"/>
  <c r="C49"/>
  <c r="D47"/>
  <c r="C47"/>
  <c r="D45"/>
  <c r="C45"/>
  <c r="D38"/>
  <c r="D35"/>
  <c r="E20"/>
  <c r="E17"/>
  <c r="E15"/>
  <c r="D248"/>
  <c r="C248"/>
  <c r="E252"/>
  <c r="E251"/>
  <c r="E197"/>
  <c r="E195"/>
  <c r="E183"/>
  <c r="E166"/>
  <c r="D165"/>
  <c r="D164" s="1"/>
  <c r="C165"/>
  <c r="C164" s="1"/>
  <c r="E156"/>
  <c r="C142"/>
  <c r="D33"/>
  <c r="C44" l="1"/>
  <c r="D44"/>
  <c r="E164"/>
  <c r="E165"/>
  <c r="C226"/>
  <c r="E121"/>
  <c r="E119"/>
  <c r="E111"/>
  <c r="E107"/>
  <c r="E105"/>
  <c r="E76"/>
  <c r="E54"/>
  <c r="D12"/>
  <c r="E247"/>
  <c r="D246"/>
  <c r="D245" s="1"/>
  <c r="C246"/>
  <c r="C245" s="1"/>
  <c r="D182"/>
  <c r="D181"/>
  <c r="E155"/>
  <c r="D151"/>
  <c r="E141"/>
  <c r="D78"/>
  <c r="D67"/>
  <c r="E245" l="1"/>
  <c r="E246"/>
  <c r="D59"/>
  <c r="E42"/>
  <c r="C41"/>
  <c r="C12"/>
  <c r="D226"/>
  <c r="D263"/>
  <c r="C261" l="1"/>
  <c r="C258" s="1"/>
  <c r="D261"/>
  <c r="E249"/>
  <c r="E248"/>
  <c r="E244"/>
  <c r="E242"/>
  <c r="E241"/>
  <c r="E237"/>
  <c r="E234"/>
  <c r="E231"/>
  <c r="E229"/>
  <c r="E227"/>
  <c r="E226"/>
  <c r="E225"/>
  <c r="E223"/>
  <c r="E220"/>
  <c r="E214"/>
  <c r="E211"/>
  <c r="E208"/>
  <c r="E207"/>
  <c r="E206"/>
  <c r="E205"/>
  <c r="E204"/>
  <c r="E202"/>
  <c r="E201"/>
  <c r="E200"/>
  <c r="E199"/>
  <c r="E198"/>
  <c r="E196"/>
  <c r="E194"/>
  <c r="E193"/>
  <c r="E192"/>
  <c r="E191"/>
  <c r="E190"/>
  <c r="E189"/>
  <c r="E188"/>
  <c r="E187"/>
  <c r="E186"/>
  <c r="E185"/>
  <c r="E184"/>
  <c r="E180"/>
  <c r="E176"/>
  <c r="E175"/>
  <c r="E172"/>
  <c r="E171"/>
  <c r="E170"/>
  <c r="E163"/>
  <c r="E160"/>
  <c r="E152"/>
  <c r="E150"/>
  <c r="D143"/>
  <c r="E101"/>
  <c r="E98"/>
  <c r="E95"/>
  <c r="E94"/>
  <c r="C106"/>
  <c r="D106"/>
  <c r="D104"/>
  <c r="C104"/>
  <c r="C103" s="1"/>
  <c r="E83"/>
  <c r="C85"/>
  <c r="C84" s="1"/>
  <c r="D84"/>
  <c r="E79"/>
  <c r="D75"/>
  <c r="C75"/>
  <c r="C74" s="1"/>
  <c r="E71"/>
  <c r="E70"/>
  <c r="E69"/>
  <c r="E68"/>
  <c r="E62"/>
  <c r="E60"/>
  <c r="E58"/>
  <c r="E57"/>
  <c r="D53"/>
  <c r="C53"/>
  <c r="C52" s="1"/>
  <c r="D41"/>
  <c r="E39"/>
  <c r="E36"/>
  <c r="E34"/>
  <c r="D30"/>
  <c r="E28"/>
  <c r="E27"/>
  <c r="E26"/>
  <c r="E25"/>
  <c r="E13"/>
  <c r="D142" l="1"/>
  <c r="D74"/>
  <c r="E74" s="1"/>
  <c r="E75"/>
  <c r="D103"/>
  <c r="E103" s="1"/>
  <c r="E104"/>
  <c r="D52"/>
  <c r="E52" s="1"/>
  <c r="E53"/>
  <c r="E106"/>
  <c r="D236"/>
  <c r="D233"/>
  <c r="D230"/>
  <c r="D228"/>
  <c r="D224"/>
  <c r="D222"/>
  <c r="D219"/>
  <c r="D213"/>
  <c r="D210"/>
  <c r="D209"/>
  <c r="D179"/>
  <c r="D178" s="1"/>
  <c r="D162"/>
  <c r="D159"/>
  <c r="D149"/>
  <c r="D99"/>
  <c r="D97"/>
  <c r="D93"/>
  <c r="D82"/>
  <c r="D61"/>
  <c r="D56"/>
  <c r="D55" s="1"/>
  <c r="D40"/>
  <c r="D24"/>
  <c r="C230"/>
  <c r="C228"/>
  <c r="C224"/>
  <c r="C182"/>
  <c r="D218" l="1"/>
  <c r="E224"/>
  <c r="D167"/>
  <c r="E168"/>
  <c r="D221"/>
  <c r="E182"/>
  <c r="E230"/>
  <c r="D158"/>
  <c r="D161"/>
  <c r="D212"/>
  <c r="E228"/>
  <c r="D239"/>
  <c r="D238" s="1"/>
  <c r="E240"/>
  <c r="D235"/>
  <c r="D177" s="1"/>
  <c r="D232"/>
  <c r="D153"/>
  <c r="D148" s="1"/>
  <c r="E154"/>
  <c r="D96"/>
  <c r="D66"/>
  <c r="D37"/>
  <c r="D77"/>
  <c r="D73" s="1"/>
  <c r="D81"/>
  <c r="D80" s="1"/>
  <c r="D51"/>
  <c r="D23"/>
  <c r="D92"/>
  <c r="D91" s="1"/>
  <c r="D29"/>
  <c r="C162"/>
  <c r="C161" s="1"/>
  <c r="D157" l="1"/>
  <c r="E161"/>
  <c r="E162"/>
  <c r="C67"/>
  <c r="E67" s="1"/>
  <c r="C153"/>
  <c r="E153" s="1"/>
  <c r="D147" l="1"/>
  <c r="D146" s="1"/>
  <c r="D72"/>
  <c r="C179"/>
  <c r="C178" l="1"/>
  <c r="E179"/>
  <c r="C82"/>
  <c r="C97"/>
  <c r="E178" l="1"/>
  <c r="C99"/>
  <c r="E99" s="1"/>
  <c r="E100"/>
  <c r="C96"/>
  <c r="E96" s="1"/>
  <c r="E97"/>
  <c r="C81"/>
  <c r="E82"/>
  <c r="C80" l="1"/>
  <c r="E80" s="1"/>
  <c r="E81"/>
  <c r="C210"/>
  <c r="E210" s="1"/>
  <c r="C236"/>
  <c r="C233"/>
  <c r="C222"/>
  <c r="C219"/>
  <c r="C213"/>
  <c r="C209"/>
  <c r="E209" s="1"/>
  <c r="C181"/>
  <c r="C159"/>
  <c r="C149"/>
  <c r="C151"/>
  <c r="E151" s="1"/>
  <c r="C93"/>
  <c r="C78"/>
  <c r="C66"/>
  <c r="E66" s="1"/>
  <c r="E181" l="1"/>
  <c r="E149"/>
  <c r="C148"/>
  <c r="C212"/>
  <c r="E212" s="1"/>
  <c r="E213"/>
  <c r="C218"/>
  <c r="E219"/>
  <c r="C235"/>
  <c r="E235" s="1"/>
  <c r="E236"/>
  <c r="C221"/>
  <c r="E221" s="1"/>
  <c r="E222"/>
  <c r="C232"/>
  <c r="E232" s="1"/>
  <c r="E233"/>
  <c r="C158"/>
  <c r="E159"/>
  <c r="C92"/>
  <c r="E93"/>
  <c r="C77"/>
  <c r="E78"/>
  <c r="C61"/>
  <c r="E61" s="1"/>
  <c r="C59"/>
  <c r="E59" s="1"/>
  <c r="C56"/>
  <c r="E56" s="1"/>
  <c r="C38"/>
  <c r="C33"/>
  <c r="E33" s="1"/>
  <c r="C35"/>
  <c r="E35" s="1"/>
  <c r="C24"/>
  <c r="C11"/>
  <c r="C239"/>
  <c r="C238" s="1"/>
  <c r="E218" l="1"/>
  <c r="C177"/>
  <c r="E177" s="1"/>
  <c r="E92"/>
  <c r="C91"/>
  <c r="E91" s="1"/>
  <c r="E148"/>
  <c r="E158"/>
  <c r="E238"/>
  <c r="E239"/>
  <c r="C40"/>
  <c r="E40" s="1"/>
  <c r="E41"/>
  <c r="C37"/>
  <c r="E37" s="1"/>
  <c r="E38"/>
  <c r="C73"/>
  <c r="E73" s="1"/>
  <c r="E77"/>
  <c r="C23"/>
  <c r="E23" s="1"/>
  <c r="E24"/>
  <c r="C55"/>
  <c r="C51" s="1"/>
  <c r="C29"/>
  <c r="E29" l="1"/>
  <c r="C72"/>
  <c r="E72" s="1"/>
  <c r="E51"/>
  <c r="E55"/>
  <c r="C167"/>
  <c r="C157" s="1"/>
  <c r="C147" s="1"/>
  <c r="C146" l="1"/>
  <c r="C10"/>
  <c r="E167"/>
  <c r="D11"/>
  <c r="E12"/>
  <c r="D10" l="1"/>
  <c r="D266" s="1"/>
  <c r="E157"/>
  <c r="E11"/>
  <c r="E10" l="1"/>
  <c r="C266" l="1"/>
  <c r="E147"/>
  <c r="E146"/>
  <c r="E266" l="1"/>
</calcChain>
</file>

<file path=xl/sharedStrings.xml><?xml version="1.0" encoding="utf-8"?>
<sst xmlns="http://schemas.openxmlformats.org/spreadsheetml/2006/main" count="527" uniqueCount="508">
  <si>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</si>
  <si>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</si>
  <si>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</si>
  <si>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</si>
  <si>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</si>
  <si>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</si>
  <si>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</si>
  <si>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</si>
  <si>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</si>
  <si>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</si>
  <si>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</si>
  <si>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</si>
  <si>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</si>
  <si>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</si>
  <si>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</si>
  <si>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</si>
  <si>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</si>
  <si>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</si>
  <si>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</si>
  <si>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</si>
  <si>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</si>
  <si>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</si>
  <si>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</si>
  <si>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</si>
  <si>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</si>
  <si>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</si>
  <si>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</si>
  <si>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</si>
  <si>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</si>
  <si>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</si>
  <si>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</si>
  <si>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</si>
  <si>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</si>
  <si>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</si>
  <si>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</si>
  <si>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</si>
  <si>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</si>
  <si>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</si>
  <si>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</si>
  <si>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Прочие дотации бюджетам муниципальных районов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</si>
  <si>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</si>
  <si>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</si>
  <si>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</si>
  <si>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</si>
  <si>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</si>
  <si>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</si>
  <si>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</si>
  <si>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</si>
  <si>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</si>
  <si>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</si>
  <si>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</si>
  <si>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</si>
  <si>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</si>
  <si>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</si>
  <si>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</si>
  <si>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</si>
  <si>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</si>
  <si>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</si>
  <si>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</si>
  <si>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</si>
  <si>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</si>
  <si>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</si>
  <si>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</si>
  <si>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</si>
  <si>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</si>
  <si>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</si>
  <si>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</si>
  <si>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</si>
  <si>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</si>
  <si>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</si>
  <si>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</si>
  <si>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</si>
  <si>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</si>
  <si>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</si>
  <si>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</si>
  <si>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</si>
  <si>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</si>
  <si>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</si>
  <si>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</si>
  <si>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</si>
  <si>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</si>
  <si>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</si>
  <si>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</si>
  <si>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</si>
  <si>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</si>
  <si>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</si>
  <si>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</si>
  <si>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</si>
  <si>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</si>
  <si>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</si>
  <si>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</si>
  <si>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</si>
  <si>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</si>
  <si>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</si>
  <si>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</si>
  <si>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</si>
  <si>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</si>
  <si>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</si>
  <si>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</si>
  <si>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</si>
  <si>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</si>
  <si>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</si>
  <si>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</si>
  <si>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</si>
  <si>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</si>
  <si>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</si>
  <si>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</si>
  <si>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</si>
  <si>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</si>
  <si>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</si>
  <si>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</si>
  <si>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</si>
  <si>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</si>
  <si>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</si>
  <si>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</si>
  <si>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</si>
  <si>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</si>
  <si>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</si>
  <si>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</si>
  <si>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</si>
  <si>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</si>
  <si>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</si>
  <si>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</si>
  <si>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</si>
  <si>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</si>
  <si>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</si>
  <si>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</si>
  <si>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</si>
  <si>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</si>
  <si>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</si>
  <si>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</si>
  <si>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</si>
  <si>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</si>
  <si>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</si>
  <si>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850 2 02 35120 05 0000 150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</si>
  <si>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</si>
  <si>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</si>
  <si>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</si>
  <si>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</si>
  <si>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</si>
  <si>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</si>
  <si>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000 2 02 35462 00 0000 150</t>
  </si>
  <si>
    <t>000 2 02 35462 05 0000 150</t>
  </si>
  <si>
    <t>869 2 02 35462 05 0000 150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</si>
  <si>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</si>
  <si>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</si>
  <si>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</si>
  <si>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</si>
  <si>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</si>
  <si>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</si>
  <si>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</si>
  <si>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</si>
  <si>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</si>
  <si>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</si>
  <si>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</si>
  <si>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</si>
  <si>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</si>
  <si>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 xml:space="preserve">от                           № </t>
  </si>
  <si>
    <t xml:space="preserve">к решению Собрания представителей </t>
  </si>
  <si>
    <t>858 2 02 20041 05 0000 150</t>
  </si>
  <si>
    <t>000 2 02 20041 05 0000 150</t>
  </si>
  <si>
    <t>000 2 02 20041 00 0000 150</t>
  </si>
  <si>
    <t>000 2 02 19999 00 0000 150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</si>
  <si>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</si>
  <si>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</si>
  <si>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</si>
  <si>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</si>
  <si>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</si>
  <si>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</si>
  <si>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</si>
  <si>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182 1 05 02010 02 1000 110</t>
  </si>
  <si>
    <t>182 1 05 03010 01 1000 110</t>
  </si>
  <si>
    <t>182 1 05 04020 02 1000 110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</si>
  <si>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</si>
  <si>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</si>
  <si>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</si>
  <si>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</si>
  <si>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</si>
  <si>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</si>
  <si>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</si>
  <si>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</si>
  <si>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</si>
  <si>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</si>
  <si>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</si>
  <si>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</si>
  <si>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</si>
  <si>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
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</si>
  <si>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</si>
  <si>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</si>
  <si>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</si>
  <si>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</si>
  <si>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</si>
  <si>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</si>
  <si>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</si>
  <si>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</si>
  <si>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</si>
  <si>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</si>
  <si>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</si>
  <si>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</si>
  <si>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</si>
  <si>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</si>
  <si>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</si>
  <si>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</si>
  <si>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</si>
  <si>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</si>
  <si>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855 2 02 35304 05 0000 150</t>
  </si>
  <si>
    <t>869 2 02 35302 05 0000 150</t>
  </si>
  <si>
    <t>869 2 02 30024 05 3041 150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</si>
  <si>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</si>
  <si>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</si>
  <si>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</si>
  <si>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</si>
  <si>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</si>
  <si>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</si>
  <si>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</si>
  <si>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</si>
  <si>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858 2 02 30024 05 3004 150</t>
  </si>
  <si>
    <t>869 2 02 35404 05 0000 150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</si>
  <si>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</si>
  <si>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000 2 02 35404 05 0000 150</t>
  </si>
  <si>
    <t>Субвенция на выплату ежемесячного пособия на ребенка</t>
  </si>
  <si>
    <t>Доходы, поступающие в порядке возмещения расходов, понесенных в связи с эксплуатацией имущества</t>
  </si>
  <si>
    <t>Субсидия на проведение ремонтных работ в помещениях, предназначенных для создания центров образования естественно-научной и технологической направленности</t>
  </si>
  <si>
    <t>876 2 02 29999 05 2040 150</t>
  </si>
  <si>
    <t>Субсидия на обеспечение трудоустройства несовершеннолетних граждан на временные рабочие места</t>
  </si>
  <si>
    <t>000 2 02 35303 05 0000 150</t>
  </si>
  <si>
    <t>855 2 02 35303 05 0000 150</t>
  </si>
  <si>
    <t>000 2 02 49999 05 0000 150</t>
  </si>
  <si>
    <t>855 2 02 49999 05 4008 150</t>
  </si>
  <si>
    <t>Межбюджетные трансферты на поддержку инициатив органов ученического самоуправления общеобразовательных организаций</t>
  </si>
  <si>
    <t xml:space="preserve">Прочие межбюджетные трансферты, передаваемые бюджетам муниципальных районов
</t>
  </si>
  <si>
    <t>855 2 02 29999 05 2049 150</t>
  </si>
  <si>
    <t>Приложение  1</t>
  </si>
  <si>
    <t>%</t>
  </si>
  <si>
    <t>Исполнение</t>
  </si>
  <si>
    <t>182 1 01 02010 01 3000 110</t>
  </si>
  <si>
    <t>182 1 05 02010 02 3000 110</t>
  </si>
  <si>
    <t>182 1 08 03010 01 1050 110</t>
  </si>
  <si>
    <t>182 1 08 03010 01 1060 110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</si>
  <si>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</si>
  <si>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>868 1 11 01050 05 0000 120</t>
  </si>
  <si>
    <t>000 1 11 01050 05 0000 120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</si>
  <si>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
</t>
  </si>
  <si>
    <t xml:space="preserve">000 1 11 01000 00 0000 120
</t>
  </si>
  <si>
    <t>868 1 13 01075 05 0000 130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</si>
  <si>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</si>
  <si>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000 1 13 01075 05 0000 130</t>
  </si>
  <si>
    <t>000 1 13 01070 00 0000 130</t>
  </si>
  <si>
    <t>Доходы от оказания информационных услуг</t>
  </si>
  <si>
    <t>869 1 13 02995 05 0000 130</t>
  </si>
  <si>
    <t>000 1 13 02995 05 0000 130</t>
  </si>
  <si>
    <t>Прочие доходы от компенсации затрат бюджетов муниципальных районов</t>
  </si>
  <si>
    <t>000 1 13 02990 00 0000 130</t>
  </si>
  <si>
    <t>Прочие доходы от компенсации затрат государства</t>
  </si>
  <si>
    <t>868 1 14 13050 05 0000 410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</si>
  <si>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</si>
  <si>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000 1 14 13050 05 0000 410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</si>
  <si>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</si>
  <si>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</si>
  <si>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920 1 16 01053 01 0035 140</t>
  </si>
  <si>
    <t>962 1 16 01053 01 9000 140</t>
  </si>
  <si>
    <t>920 1 16 01063 01 9000 140</t>
  </si>
  <si>
    <t>962 1 16 01063 01 0101 140</t>
  </si>
  <si>
    <t>962 1 16 01073 01 0027 140</t>
  </si>
  <si>
    <t>962 1 16 01133 01 9000 140</t>
  </si>
  <si>
    <t>962 1 16 01143 01 9000 140</t>
  </si>
  <si>
    <t>962 1 16 01193 01 9000 140</t>
  </si>
  <si>
    <t>962 1 16 01203 01 0021 140</t>
  </si>
  <si>
    <t>920 1 16 01203 01 0021 140</t>
  </si>
  <si>
    <t>188 1 16 10123 01 0051 140</t>
  </si>
  <si>
    <t>868 1 16 01084 01 0000 140</t>
  </si>
  <si>
    <t>000 1 17 00000 00 0000 000</t>
  </si>
  <si>
    <t>ПРОЧИЕ НЕНАЛОГОВЫЕ ДОХОДЫ</t>
  </si>
  <si>
    <t>000 2 19 00000 00 0000 000</t>
  </si>
  <si>
    <t xml:space="preserve">ВОЗВРАТ ОСТАТКОВ СУБСИДИЙ, СУБВЕНЦИЙ И ИНЫХ МЕЖБЮДЖЕТНЫХ ТРАНСФЕРТОВ, ИМЕЮЩИХ ЦЕЛЕВОЕ НАЗНАЧЕНИЕ, ПРОШЛЫХ ЛЕТ
</t>
  </si>
  <si>
    <t>000 2 19 35250 05 0000 150</t>
  </si>
  <si>
    <t>869 2 19 35250 05 0000 150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</si>
  <si>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</si>
  <si>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000 2 19 60010 05 0000 150</t>
  </si>
  <si>
    <t>855 2 19 60010 05 0000 150</t>
  </si>
  <si>
    <t>869 2 19 60010 05 0000 150</t>
  </si>
  <si>
    <t xml:space="preserve">Исполнение  </t>
  </si>
  <si>
    <t>182 1 01 02080 01 1000 110</t>
  </si>
  <si>
    <t>868 1 16 01074 01 0000 140</t>
  </si>
  <si>
    <t>962 1 16 01153 01 0006 140</t>
  </si>
  <si>
    <t>081 1 16 10123 01 0051 140</t>
  </si>
  <si>
    <t>Возврат остатков субвенций на оплату жилищно-коммунальных услуг отдельным категориям граждан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</si>
  <si>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</si>
  <si>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920 1 16 01063 01 0101 140</t>
  </si>
  <si>
    <t>920 1 16 01073 01 0017 140</t>
  </si>
  <si>
    <t>962 1 16 01173 01 0008 140</t>
  </si>
  <si>
    <t>852 2 02 19999 05 1004 150</t>
  </si>
  <si>
    <t>Прочие дотации бюджетам муниципальных районов (Дотации на реализацию мероприятий, предусмотренных нормативными правовыми актами органов государственной власти Ярославской области)</t>
  </si>
  <si>
    <t>876 2 02 25519 05 0000 150</t>
  </si>
  <si>
    <t xml:space="preserve">Субсидии бюджетам муниципальных районов на поддержку отрасли культуры
</t>
  </si>
  <si>
    <t>000 2 02 25519 05 0000 150</t>
  </si>
  <si>
    <t>000 2 02 25519 00 0000 150</t>
  </si>
  <si>
    <t xml:space="preserve">Субсидии бюджетам на поддержку отрасли культуры
</t>
  </si>
  <si>
    <t>000 2 02 45519 05 0000 150</t>
  </si>
  <si>
    <t>000 2 02 45519 00 0000 150</t>
  </si>
  <si>
    <t xml:space="preserve">Межбюджетные трансферты, передаваемые бюджетам муниципальных районов на поддержку отрасли культуры
</t>
  </si>
  <si>
    <t>876 2 02 45519 05 0000 150</t>
  </si>
  <si>
    <t xml:space="preserve">Межбюджетные трансферты, передаваемые бюджетам на поддержку отрасли культуры
</t>
  </si>
  <si>
    <t>182 1 01 02040 01 1000 110</t>
  </si>
  <si>
    <t>048 1 12 01010 01 6000 120</t>
  </si>
  <si>
    <t>048 1 12 01030 01 6000 120</t>
  </si>
  <si>
    <t>048 1 12 01041 01 6000 120</t>
  </si>
  <si>
    <t>048 1 12 01042 01 6000 120</t>
  </si>
  <si>
    <t>855 1 13 02995 05 0000 130</t>
  </si>
  <si>
    <t>000 1 05 00000 00 0000 000</t>
  </si>
  <si>
    <t>000 2 02 25467 00 0000 150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</si>
  <si>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</si>
  <si>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850 2 02 30024 05 3027 150</t>
  </si>
  <si>
    <t>Субвенция на организацию мероприятий при осуществлении деятельности по обращению с животными без владельцев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</si>
  <si>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</si>
  <si>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</si>
  <si>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</si>
  <si>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скотомогтльников (биотермических ям)</t>
  </si>
  <si>
    <t>000 2 02 35120 05 0000 150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</si>
  <si>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</si>
  <si>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</si>
  <si>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182 1 05 02000 02 0000 110</t>
  </si>
  <si>
    <t xml:space="preserve"> Гаврилов-Ямского муниципального района ярославской области</t>
  </si>
  <si>
    <t>Уточненный прогноз на 2023 г.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</si>
  <si>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</si>
  <si>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
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</si>
  <si>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</t>
  </si>
  <si>
    <t>182 1 01 02030 01 1000 110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</si>
  <si>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</t>
  </si>
  <si>
    <t>182 1 01 02030 01 3000 110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</si>
  <si>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
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</si>
  <si>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</si>
  <si>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</si>
  <si>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>182 1 01 02130 01 1000 110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</si>
  <si>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
</t>
  </si>
  <si>
    <t>182 1 01 02140 01 1000 110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</si>
  <si>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
</t>
  </si>
  <si>
    <t>182 1 03 02231 01 0000 110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</si>
  <si>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</si>
  <si>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</si>
  <si>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182 1 03 02241 01 0000 110</t>
  </si>
  <si>
    <t>182 1 03 02251 01 0000 110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</si>
  <si>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</si>
  <si>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182 1 03 02261 01 0000 110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</si>
  <si>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</si>
  <si>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
</t>
  </si>
  <si>
    <t xml:space="preserve"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
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</si>
  <si>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</si>
  <si>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</si>
  <si>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
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</si>
  <si>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</si>
  <si>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
</t>
  </si>
  <si>
    <t>000 1 09 00000 00 0000 000</t>
  </si>
  <si>
    <t xml:space="preserve">ЗАДОЛЖЕННОСТЬ И ПЕРЕРАСЧЕТЫ ПО ОТМЕНЕННЫМ НАЛОГАМ, СБОРАМ И ИНЫМ ОБЯЗАТЕЛЬНЫМ ПЛАТЕЖАМ
</t>
  </si>
  <si>
    <t xml:space="preserve">Налог на рекламу
</t>
  </si>
  <si>
    <t>000 1 09 07010 00 0000 110</t>
  </si>
  <si>
    <t>182 1 09 07013 05 1000 110</t>
  </si>
  <si>
    <t xml:space="preserve">Налог на рекламу, мобилизуемый на территориях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</si>
  <si>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 (сумма платежа (перерасчеты, недоимка и задолженность по соответствующему платежу, в том числе по отмененному)
</t>
  </si>
  <si>
    <t>000 1 09 07033 05 1000 110</t>
  </si>
  <si>
    <t>182 1 09 07033 05 1000 110</t>
  </si>
  <si>
    <t xml:space="preserve">Прочие местные налоги и сборы, мобилизуемые на территориях муниципальных районов (сумма платежа (перерасчеты, недоимка и задолженность по соответствующему платежу, в том числе по отмененному)
</t>
  </si>
  <si>
    <t>000 1 09 07053 05 1000 110</t>
  </si>
  <si>
    <t>182 1 09 07053 05 1000 110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</si>
  <si>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</si>
  <si>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</si>
  <si>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</si>
  <si>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</si>
  <si>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</si>
  <si>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>868 1 11 05075 05 0000 120</t>
  </si>
  <si>
    <t>000 1 11 05320 00 0000 120</t>
  </si>
  <si>
    <t xml:space="preserve">Плата по соглашениям об установлении сервитута в отношении земельных участков после разграничения государственной собственности на землю
</t>
  </si>
  <si>
    <t>000 1 11 05325 05 0000 120</t>
  </si>
  <si>
    <t xml:space="preserve"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
</t>
  </si>
  <si>
    <t>868 1 11 05325 05 0000 120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</si>
  <si>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</si>
  <si>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</si>
  <si>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</si>
  <si>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</si>
  <si>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Доходы от оказания информационных услуг органами местного самоуправления муниципальных районов, казенными учреждениями муниципальных районов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</si>
  <si>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</si>
  <si>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</si>
  <si>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</si>
  <si>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</si>
  <si>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</si>
  <si>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868 1 14 06313 13 0000 430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</si>
  <si>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</si>
  <si>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приватизации имущества, находящегося в собственности муниципальных районов, в части приватизации нефинансовых активов имущества казны
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</si>
  <si>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</si>
  <si>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</si>
  <si>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</si>
  <si>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</si>
  <si>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</si>
  <si>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</si>
  <si>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</si>
  <si>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</si>
  <si>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</si>
  <si>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</si>
  <si>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</si>
  <si>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</si>
  <si>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</si>
  <si>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</si>
  <si>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</si>
  <si>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</si>
  <si>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</si>
  <si>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</si>
  <si>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</si>
  <si>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</si>
  <si>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районов,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</si>
  <si>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</si>
  <si>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868 1 17 05050 05 0000 180</t>
  </si>
  <si>
    <t xml:space="preserve">Прочие неналоговые доходы бюджетов муниципальных районов
</t>
  </si>
  <si>
    <t>Прочие неналоговые доходы бюджетов муниципальных районов</t>
  </si>
  <si>
    <t>000 1 1 7 0500 00 0000 180</t>
  </si>
  <si>
    <t>000 1 17 05050 05 0000 180</t>
  </si>
  <si>
    <t xml:space="preserve">Прочие неналоговые доходы
</t>
  </si>
  <si>
    <t xml:space="preserve">Дотации бюджетам муниципальных районов на выравнивание бюджетной обеспеченности из бюджета субъекта Российской Федерации
</t>
  </si>
  <si>
    <t xml:space="preserve">Дотации бюджетам муниципальных районов на поддержку мер по обеспечению сбалансированности бюджетов
</t>
  </si>
  <si>
    <t>855 2 02 19999 05 1009 150</t>
  </si>
  <si>
    <t>Прочие дотации бюджетам муниципальных районов (Дотации на реализацию мероприятий по обеспечению обязательных требований охраны объектов образования I-III категорий опасности)</t>
  </si>
  <si>
    <t xml:space="preserve"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</si>
  <si>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858 2 02 20077 05 0000 150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</si>
  <si>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</si>
  <si>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>000 2 02 20077 00 0000 150</t>
  </si>
  <si>
    <t xml:space="preserve">Субсидии бюджетам на софинансирование капитальных вложений в объекты муниципальной собственности
</t>
  </si>
  <si>
    <t>876 2 02 29999 05 2009 150</t>
  </si>
  <si>
    <t>Счубсидия на осуществление деятельности в сфере молодежной политикисоциальными учреждениями молодежи</t>
  </si>
  <si>
    <t xml:space="preserve">Субвенции бюджетам муниципальных районов на предоставление гражданам субсидий на оплату жилого помещения и коммунальных услуг
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</si>
  <si>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детейза счет средств областного бюджета</t>
  </si>
  <si>
    <t xml:space="preserve">Субвенция на организацию образовательного процесса 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</si>
  <si>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</si>
  <si>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</si>
  <si>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 xml:space="preserve"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
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</si>
  <si>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</si>
  <si>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
</t>
  </si>
  <si>
    <t xml:space="preserve">Субвенции бюджетам муниципальных районов на осуществление ежемесячных выплат на детей в возрасте от трех до семи лет включительно
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</si>
  <si>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</si>
  <si>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
</t>
  </si>
  <si>
    <t xml:space="preserve">Субвенции бюджетам муниципальных районов на оплату жилищно-коммунальных услуг отдельным категориям граждан
</t>
  </si>
  <si>
    <t xml:space="preserve"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</si>
  <si>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
</t>
  </si>
  <si>
    <t xml:space="preserve">Субвенции бюджетам муниципальных районов на государственную регистрацию актов гражданского состояния
</t>
  </si>
  <si>
    <t xml:space="preserve">Межбюджетные трансферты, передаваемые бюджетам муниципальных районов на поддержку отрасли культуры
</t>
  </si>
  <si>
    <t>858 2 02 49999 05 4007 150</t>
  </si>
  <si>
    <t>Межбюджетные трансферты на оказание госудаственной поддержки отдельным категориям граждан для проведения ремонта жилых помещений и (или) работ, направленных на повышение уровня обеспеченности тх коммунальными услугами</t>
  </si>
  <si>
    <t>000 2 18 00000 00 0000 000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</si>
  <si>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
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</si>
  <si>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</si>
  <si>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000 218 00000 05 0000 150</t>
  </si>
  <si>
    <t xml:space="preserve">Доходы бюджетов муниципальных районов от возврата организациями остатков субсидий прошлых лет
</t>
  </si>
  <si>
    <t>000 2 18 05000 05 0000 150</t>
  </si>
  <si>
    <t>000 2 18 05010 05 0000 150</t>
  </si>
  <si>
    <t xml:space="preserve">Доходы бюджетов муниципальных районов от возврата бюджетными учреждениями остатков субсидий прошлых лет
</t>
  </si>
  <si>
    <t>Доходы бюджетов муниципальных районов от возврата бюджетными учреждениями остатков субсидий прошлых лет</t>
  </si>
  <si>
    <t>855 2 18 05010 05 0000 150</t>
  </si>
  <si>
    <t xml:space="preserve">Возврат остатков субвенций на оплату жилищно-коммунальных услуг отдельным категориям граждан из бюджетов муниципальных районов
</t>
  </si>
  <si>
    <t>962 1 16 01203 01 9000 140</t>
  </si>
  <si>
    <t>182 1 01 02020 01 3000 110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</si>
  <si>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
</t>
  </si>
  <si>
    <t>858 1 13 02995 05 0000 130</t>
  </si>
  <si>
    <t>Прочие доходы от компенсации затрат бюджетов муницпальных районов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</si>
  <si>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</si>
  <si>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</si>
  <si>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962 1 16 01063 01 0009 140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</si>
  <si>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</si>
  <si>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</si>
  <si>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</si>
  <si>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962 1 16 01103 01 9000 140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</si>
  <si>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</si>
  <si>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</si>
  <si>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</si>
  <si>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920 1 16 01203 01 9000 140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</si>
  <si>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</si>
  <si>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962 1 16 01203 01 0007 140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</si>
  <si>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
</t>
  </si>
  <si>
    <t>962 1 16 01203 01 0010 140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</si>
  <si>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незаконные изготовление, продажу или передачу пневматического оружия)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</si>
  <si>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</si>
  <si>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</si>
  <si>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</si>
  <si>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876 2 02 29999 05 2006 150</t>
  </si>
  <si>
    <t>Субсидия на реализацию мероприятий по патриотическому воспитанию граждан)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</si>
  <si>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</si>
  <si>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</si>
  <si>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</si>
  <si>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</si>
  <si>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</si>
  <si>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>858 2 02 40014 05 0000 150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</si>
  <si>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</si>
  <si>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>855 2 02 49999 05 4019 150</t>
  </si>
  <si>
    <t>Межбюджетные трансферты на повышение антитеррористической защищенности объектов образования</t>
  </si>
  <si>
    <t>Исполнено за 9 месяцев 2023 г.</t>
  </si>
  <si>
    <t>876 1 13 02995 05 0000 130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</si>
  <si>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</si>
  <si>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
</t>
  </si>
  <si>
    <t>962 1 16 01173 01 0007 140</t>
  </si>
  <si>
    <t>962 1 16 01193 01 0013 140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</si>
  <si>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
</t>
  </si>
  <si>
    <t>850 1 16 02020 02 0000 140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</si>
  <si>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
</t>
  </si>
  <si>
    <t>858 1 16 07010 05 0000 140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</si>
  <si>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
</t>
  </si>
  <si>
    <t>967 1 16 11050 01 0000 140</t>
  </si>
  <si>
    <t>000 2 19 27227 05 0000 150</t>
  </si>
  <si>
    <t xml:space="preserve">Возврат остатков субсидий на софинансирование капитальных вложений в объекты государственной (муниципальной) собственности в рамках нового строительства и реконструкции из бюджетов муниципальных районов
</t>
  </si>
  <si>
    <t>858 2 19 27227 05 0000 150</t>
  </si>
  <si>
    <t>852 1 13 02995 05 0000 130</t>
  </si>
  <si>
    <t>доходов бюджета Гаврилов-Ямского муниципального района Ярославской области за 9 месяцев 2023 года в соответствии с классификацией доходов бюджета Российской Федерации</t>
  </si>
</sst>
</file>

<file path=xl/styles.xml><?xml version="1.0" encoding="utf-8"?>
<styleSheet xmlns="http://schemas.openxmlformats.org/spreadsheetml/2006/main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horizontal="center"/>
    </xf>
    <xf numFmtId="4" fontId="6" fillId="0" borderId="1" xfId="3" applyNumberFormat="1" applyFont="1" applyFill="1" applyBorder="1" applyAlignment="1">
      <alignment horizontal="center" vertical="center"/>
    </xf>
    <xf numFmtId="4" fontId="5" fillId="0" borderId="1" xfId="3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1" fontId="5" fillId="0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 wrapText="1"/>
    </xf>
    <xf numFmtId="4" fontId="2" fillId="0" borderId="1" xfId="3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J266"/>
  <sheetViews>
    <sheetView tabSelected="1" zoomScale="98" zoomScaleNormal="98" workbookViewId="0">
      <selection activeCell="H7" sqref="H7"/>
    </sheetView>
  </sheetViews>
  <sheetFormatPr defaultRowHeight="15"/>
  <cols>
    <col min="1" max="1" width="28" style="1" customWidth="1"/>
    <col min="2" max="2" width="49.7109375" style="1" customWidth="1"/>
    <col min="3" max="3" width="19" style="1" customWidth="1"/>
    <col min="4" max="4" width="17.5703125" style="1" customWidth="1"/>
    <col min="5" max="5" width="8.42578125" style="1" customWidth="1"/>
    <col min="6" max="9" width="9.140625" style="1"/>
    <col min="10" max="10" width="14" style="1" bestFit="1" customWidth="1"/>
    <col min="11" max="16384" width="9.140625" style="1"/>
  </cols>
  <sheetData>
    <row r="1" spans="1:8">
      <c r="D1" s="42" t="s">
        <v>232</v>
      </c>
      <c r="E1" s="42"/>
      <c r="G1" s="11"/>
      <c r="H1" s="11"/>
    </row>
    <row r="2" spans="1:8">
      <c r="C2" s="42" t="s">
        <v>158</v>
      </c>
      <c r="D2" s="42"/>
      <c r="E2" s="42"/>
      <c r="G2" s="11"/>
      <c r="H2" s="11"/>
    </row>
    <row r="3" spans="1:8">
      <c r="B3" s="42" t="s">
        <v>322</v>
      </c>
      <c r="C3" s="42"/>
      <c r="D3" s="42"/>
      <c r="E3" s="42"/>
      <c r="G3" s="10"/>
    </row>
    <row r="4" spans="1:8">
      <c r="D4" s="13" t="s">
        <v>157</v>
      </c>
      <c r="E4" s="16"/>
    </row>
    <row r="5" spans="1:8">
      <c r="B5" s="11"/>
      <c r="C5" s="11"/>
    </row>
    <row r="6" spans="1:8" ht="18.75" customHeight="1">
      <c r="A6" s="44" t="s">
        <v>281</v>
      </c>
      <c r="B6" s="44"/>
      <c r="C6" s="44"/>
      <c r="D6" s="44"/>
      <c r="E6" s="44"/>
    </row>
    <row r="7" spans="1:8" ht="45" customHeight="1">
      <c r="A7" s="45" t="s">
        <v>507</v>
      </c>
      <c r="B7" s="45"/>
      <c r="C7" s="45"/>
      <c r="D7" s="45"/>
      <c r="E7" s="45"/>
    </row>
    <row r="8" spans="1:8" ht="31.5">
      <c r="A8" s="43" t="s">
        <v>2</v>
      </c>
      <c r="B8" s="43" t="s">
        <v>3</v>
      </c>
      <c r="C8" s="33" t="s">
        <v>323</v>
      </c>
      <c r="D8" s="40" t="s">
        <v>491</v>
      </c>
      <c r="E8" s="24" t="s">
        <v>234</v>
      </c>
    </row>
    <row r="9" spans="1:8" ht="15.75">
      <c r="A9" s="43"/>
      <c r="B9" s="43"/>
      <c r="C9" s="17" t="s">
        <v>4</v>
      </c>
      <c r="D9" s="18" t="s">
        <v>4</v>
      </c>
      <c r="E9" s="19" t="s">
        <v>233</v>
      </c>
    </row>
    <row r="10" spans="1:8" ht="15.75">
      <c r="A10" s="2" t="s">
        <v>5</v>
      </c>
      <c r="B10" s="3" t="s">
        <v>199</v>
      </c>
      <c r="C10" s="27">
        <f>C11+C23+C29+C37+C40+C51+C66+C72+C91+C106+C142</f>
        <v>127906233</v>
      </c>
      <c r="D10" s="27">
        <f>D11+D23+D29+D37+D40+D51+D66+D72+D91+D106+D142+D44</f>
        <v>107811598.3</v>
      </c>
      <c r="E10" s="34">
        <f>D10/C10*100</f>
        <v>84.289557882609202</v>
      </c>
    </row>
    <row r="11" spans="1:8" ht="15.75">
      <c r="A11" s="2" t="s">
        <v>78</v>
      </c>
      <c r="B11" s="3" t="s">
        <v>198</v>
      </c>
      <c r="C11" s="27">
        <f>C12</f>
        <v>96153000</v>
      </c>
      <c r="D11" s="27">
        <f>D12</f>
        <v>78675728.159999996</v>
      </c>
      <c r="E11" s="34">
        <f t="shared" ref="E11:E29" si="0">D11/C11*100</f>
        <v>81.823477333000525</v>
      </c>
    </row>
    <row r="12" spans="1:8" ht="15.75">
      <c r="A12" s="2" t="s">
        <v>79</v>
      </c>
      <c r="B12" s="3" t="s">
        <v>6</v>
      </c>
      <c r="C12" s="27">
        <f>SUM(C13:C22)</f>
        <v>96153000</v>
      </c>
      <c r="D12" s="27">
        <f>SUM(D13:D22)</f>
        <v>78675728.159999996</v>
      </c>
      <c r="E12" s="34">
        <f t="shared" si="0"/>
        <v>81.823477333000525</v>
      </c>
    </row>
    <row r="13" spans="1:8" ht="195.75" customHeight="1">
      <c r="A13" s="4" t="s">
        <v>168</v>
      </c>
      <c r="B13" s="5" t="s">
        <v>324</v>
      </c>
      <c r="C13" s="28">
        <v>95303000</v>
      </c>
      <c r="D13" s="28">
        <v>74337065.269999996</v>
      </c>
      <c r="E13" s="35">
        <f t="shared" si="0"/>
        <v>78.00076101486836</v>
      </c>
    </row>
    <row r="14" spans="1:8" ht="200.25" customHeight="1">
      <c r="A14" s="4" t="s">
        <v>235</v>
      </c>
      <c r="B14" s="5" t="s">
        <v>325</v>
      </c>
      <c r="C14" s="28">
        <v>0</v>
      </c>
      <c r="D14" s="28">
        <v>-5731.48</v>
      </c>
      <c r="E14" s="35">
        <v>0</v>
      </c>
    </row>
    <row r="15" spans="1:8" ht="211.5" customHeight="1">
      <c r="A15" s="4" t="s">
        <v>169</v>
      </c>
      <c r="B15" s="5" t="s">
        <v>326</v>
      </c>
      <c r="C15" s="28">
        <v>100000</v>
      </c>
      <c r="D15" s="28">
        <v>187026.77</v>
      </c>
      <c r="E15" s="35">
        <f t="shared" si="0"/>
        <v>187.02677</v>
      </c>
    </row>
    <row r="16" spans="1:8" ht="211.5" customHeight="1">
      <c r="A16" s="4" t="s">
        <v>457</v>
      </c>
      <c r="B16" s="5" t="s">
        <v>458</v>
      </c>
      <c r="C16" s="28">
        <v>0</v>
      </c>
      <c r="D16" s="28">
        <v>680</v>
      </c>
      <c r="E16" s="35">
        <v>0</v>
      </c>
    </row>
    <row r="17" spans="1:5" ht="135" customHeight="1">
      <c r="A17" s="4" t="s">
        <v>327</v>
      </c>
      <c r="B17" s="5" t="s">
        <v>328</v>
      </c>
      <c r="C17" s="28">
        <v>300000</v>
      </c>
      <c r="D17" s="28">
        <v>1393967.08</v>
      </c>
      <c r="E17" s="35">
        <f t="shared" si="0"/>
        <v>464.65569333333337</v>
      </c>
    </row>
    <row r="18" spans="1:5" ht="120.75" customHeight="1">
      <c r="A18" s="4" t="s">
        <v>329</v>
      </c>
      <c r="B18" s="5" t="s">
        <v>330</v>
      </c>
      <c r="C18" s="28">
        <v>0</v>
      </c>
      <c r="D18" s="28">
        <v>5685.98</v>
      </c>
      <c r="E18" s="35">
        <v>0</v>
      </c>
    </row>
    <row r="19" spans="1:5" ht="204.75">
      <c r="A19" s="4" t="s">
        <v>303</v>
      </c>
      <c r="B19" s="5" t="s">
        <v>331</v>
      </c>
      <c r="C19" s="28">
        <v>0</v>
      </c>
      <c r="D19" s="28">
        <v>1018800.75</v>
      </c>
      <c r="E19" s="35">
        <v>0</v>
      </c>
    </row>
    <row r="20" spans="1:5" ht="252">
      <c r="A20" s="4" t="s">
        <v>282</v>
      </c>
      <c r="B20" s="5" t="s">
        <v>332</v>
      </c>
      <c r="C20" s="28">
        <v>450000</v>
      </c>
      <c r="D20" s="28">
        <v>511888.9</v>
      </c>
      <c r="E20" s="35">
        <f>D20/C20*100</f>
        <v>113.75308888888888</v>
      </c>
    </row>
    <row r="21" spans="1:5" ht="126">
      <c r="A21" s="4" t="s">
        <v>333</v>
      </c>
      <c r="B21" s="5" t="s">
        <v>334</v>
      </c>
      <c r="C21" s="28">
        <v>0</v>
      </c>
      <c r="D21" s="28">
        <v>564665.47</v>
      </c>
      <c r="E21" s="35">
        <v>0</v>
      </c>
    </row>
    <row r="22" spans="1:5" ht="126">
      <c r="A22" s="4" t="s">
        <v>335</v>
      </c>
      <c r="B22" s="5" t="s">
        <v>336</v>
      </c>
      <c r="C22" s="28">
        <v>0</v>
      </c>
      <c r="D22" s="28">
        <v>661679.42000000004</v>
      </c>
      <c r="E22" s="35">
        <v>0</v>
      </c>
    </row>
    <row r="23" spans="1:5" ht="47.25">
      <c r="A23" s="2" t="s">
        <v>7</v>
      </c>
      <c r="B23" s="3" t="s">
        <v>196</v>
      </c>
      <c r="C23" s="27">
        <f>C24</f>
        <v>8863800</v>
      </c>
      <c r="D23" s="27">
        <f>D24</f>
        <v>6672250.1100000003</v>
      </c>
      <c r="E23" s="34">
        <f t="shared" si="0"/>
        <v>75.27527821024843</v>
      </c>
    </row>
    <row r="24" spans="1:5" ht="36" customHeight="1">
      <c r="A24" s="6" t="s">
        <v>8</v>
      </c>
      <c r="B24" s="7" t="s">
        <v>164</v>
      </c>
      <c r="C24" s="29">
        <f>C25+C26+C27+C28</f>
        <v>8863800</v>
      </c>
      <c r="D24" s="29">
        <f>D25+D26+D27+D28</f>
        <v>6672250.1100000003</v>
      </c>
      <c r="E24" s="35">
        <f t="shared" si="0"/>
        <v>75.27527821024843</v>
      </c>
    </row>
    <row r="25" spans="1:5" ht="173.25">
      <c r="A25" s="4" t="s">
        <v>337</v>
      </c>
      <c r="B25" s="5" t="s">
        <v>338</v>
      </c>
      <c r="C25" s="28">
        <v>4561300</v>
      </c>
      <c r="D25" s="28">
        <v>3417772.08</v>
      </c>
      <c r="E25" s="35">
        <f t="shared" si="0"/>
        <v>74.929780545020066</v>
      </c>
    </row>
    <row r="26" spans="1:5" ht="210.75" customHeight="1">
      <c r="A26" s="4" t="s">
        <v>340</v>
      </c>
      <c r="B26" s="5" t="s">
        <v>339</v>
      </c>
      <c r="C26" s="28">
        <v>23700</v>
      </c>
      <c r="D26" s="28">
        <v>18415.52</v>
      </c>
      <c r="E26" s="35">
        <f t="shared" si="0"/>
        <v>77.702616033755277</v>
      </c>
    </row>
    <row r="27" spans="1:5" ht="173.25">
      <c r="A27" s="4" t="s">
        <v>341</v>
      </c>
      <c r="B27" s="5" t="s">
        <v>342</v>
      </c>
      <c r="C27" s="28">
        <v>4924900</v>
      </c>
      <c r="D27" s="28">
        <v>3637060.8</v>
      </c>
      <c r="E27" s="35">
        <f t="shared" si="0"/>
        <v>73.850449755324973</v>
      </c>
    </row>
    <row r="28" spans="1:5" ht="173.25">
      <c r="A28" s="4" t="s">
        <v>343</v>
      </c>
      <c r="B28" s="5" t="s">
        <v>344</v>
      </c>
      <c r="C28" s="28">
        <v>-646100</v>
      </c>
      <c r="D28" s="28">
        <v>-400998.29</v>
      </c>
      <c r="E28" s="35">
        <f t="shared" si="0"/>
        <v>62.064431202600211</v>
      </c>
    </row>
    <row r="29" spans="1:5" ht="15.75">
      <c r="A29" s="2" t="s">
        <v>309</v>
      </c>
      <c r="B29" s="3" t="s">
        <v>197</v>
      </c>
      <c r="C29" s="27">
        <f>C30+C33+C35</f>
        <v>2328500</v>
      </c>
      <c r="D29" s="27">
        <f>D30+D33+D35</f>
        <v>2179320.42</v>
      </c>
      <c r="E29" s="35">
        <f t="shared" si="0"/>
        <v>93.593318445351088</v>
      </c>
    </row>
    <row r="30" spans="1:5" ht="31.5">
      <c r="A30" s="6" t="s">
        <v>321</v>
      </c>
      <c r="B30" s="7" t="s">
        <v>1</v>
      </c>
      <c r="C30" s="29">
        <v>0</v>
      </c>
      <c r="D30" s="29">
        <f>SUM(D31:D32)</f>
        <v>-47701.42</v>
      </c>
      <c r="E30" s="35">
        <v>0</v>
      </c>
    </row>
    <row r="31" spans="1:5" ht="94.5">
      <c r="A31" s="4" t="s">
        <v>170</v>
      </c>
      <c r="B31" s="5" t="s">
        <v>345</v>
      </c>
      <c r="C31" s="28">
        <v>0</v>
      </c>
      <c r="D31" s="28">
        <v>-46305.15</v>
      </c>
      <c r="E31" s="35">
        <v>0</v>
      </c>
    </row>
    <row r="32" spans="1:5" ht="94.5">
      <c r="A32" s="4" t="s">
        <v>236</v>
      </c>
      <c r="B32" s="5" t="s">
        <v>346</v>
      </c>
      <c r="C32" s="28">
        <v>0</v>
      </c>
      <c r="D32" s="28">
        <v>-1396.27</v>
      </c>
      <c r="E32" s="35">
        <v>0</v>
      </c>
    </row>
    <row r="33" spans="1:5" ht="15.75">
      <c r="A33" s="6" t="s">
        <v>9</v>
      </c>
      <c r="B33" s="7" t="s">
        <v>0</v>
      </c>
      <c r="C33" s="29">
        <f>C34</f>
        <v>9500</v>
      </c>
      <c r="D33" s="29">
        <f>D34</f>
        <v>676387.38</v>
      </c>
      <c r="E33" s="35">
        <f t="shared" ref="E33:E42" si="1">D33/C33*100</f>
        <v>7119.8671578947369</v>
      </c>
    </row>
    <row r="34" spans="1:5" ht="78.75">
      <c r="A34" s="4" t="s">
        <v>171</v>
      </c>
      <c r="B34" s="12" t="s">
        <v>347</v>
      </c>
      <c r="C34" s="28">
        <v>9500</v>
      </c>
      <c r="D34" s="28">
        <v>676387.38</v>
      </c>
      <c r="E34" s="35">
        <f t="shared" si="1"/>
        <v>7119.8671578947369</v>
      </c>
    </row>
    <row r="35" spans="1:5" ht="31.5">
      <c r="A35" s="6" t="s">
        <v>10</v>
      </c>
      <c r="B35" s="7" t="s">
        <v>11</v>
      </c>
      <c r="C35" s="29">
        <f>C36</f>
        <v>2319000</v>
      </c>
      <c r="D35" s="29">
        <f>D36</f>
        <v>1550634.46</v>
      </c>
      <c r="E35" s="35">
        <f t="shared" si="1"/>
        <v>66.86651401466149</v>
      </c>
    </row>
    <row r="36" spans="1:5" ht="126">
      <c r="A36" s="6" t="s">
        <v>172</v>
      </c>
      <c r="B36" s="5" t="s">
        <v>348</v>
      </c>
      <c r="C36" s="28">
        <v>2319000</v>
      </c>
      <c r="D36" s="28">
        <v>1550634.46</v>
      </c>
      <c r="E36" s="35">
        <f t="shared" si="1"/>
        <v>66.86651401466149</v>
      </c>
    </row>
    <row r="37" spans="1:5" ht="47.25">
      <c r="A37" s="2" t="s">
        <v>77</v>
      </c>
      <c r="B37" s="3" t="s">
        <v>200</v>
      </c>
      <c r="C37" s="27">
        <f>C38</f>
        <v>1331000</v>
      </c>
      <c r="D37" s="27">
        <f>D38</f>
        <v>1052617.3899999999</v>
      </c>
      <c r="E37" s="34">
        <f t="shared" si="1"/>
        <v>79.08470247933883</v>
      </c>
    </row>
    <row r="38" spans="1:5" ht="15.75">
      <c r="A38" s="6" t="s">
        <v>12</v>
      </c>
      <c r="B38" s="7" t="s">
        <v>13</v>
      </c>
      <c r="C38" s="29">
        <f>C39</f>
        <v>1331000</v>
      </c>
      <c r="D38" s="29">
        <f>D39</f>
        <v>1052617.3899999999</v>
      </c>
      <c r="E38" s="34">
        <f t="shared" si="1"/>
        <v>79.08470247933883</v>
      </c>
    </row>
    <row r="39" spans="1:5" ht="110.25">
      <c r="A39" s="4" t="s">
        <v>173</v>
      </c>
      <c r="B39" s="5" t="s">
        <v>349</v>
      </c>
      <c r="C39" s="28">
        <v>1331000</v>
      </c>
      <c r="D39" s="28">
        <v>1052617.3899999999</v>
      </c>
      <c r="E39" s="35">
        <f t="shared" si="1"/>
        <v>79.08470247933883</v>
      </c>
    </row>
    <row r="40" spans="1:5" ht="15.75">
      <c r="A40" s="2" t="s">
        <v>14</v>
      </c>
      <c r="B40" s="3" t="s">
        <v>201</v>
      </c>
      <c r="C40" s="27">
        <f>C41</f>
        <v>3723000</v>
      </c>
      <c r="D40" s="27">
        <f>D41</f>
        <v>2485828.37</v>
      </c>
      <c r="E40" s="34">
        <f t="shared" si="1"/>
        <v>66.769496911093213</v>
      </c>
    </row>
    <row r="41" spans="1:5" ht="47.25">
      <c r="A41" s="6" t="s">
        <v>15</v>
      </c>
      <c r="B41" s="7" t="s">
        <v>84</v>
      </c>
      <c r="C41" s="27">
        <f>SUM(C42:C43)</f>
        <v>3723000</v>
      </c>
      <c r="D41" s="27">
        <f>SUM(D42:D43)</f>
        <v>2485828.37</v>
      </c>
      <c r="E41" s="34">
        <f t="shared" si="1"/>
        <v>66.769496911093213</v>
      </c>
    </row>
    <row r="42" spans="1:5" ht="94.5">
      <c r="A42" s="4" t="s">
        <v>237</v>
      </c>
      <c r="B42" s="5" t="s">
        <v>350</v>
      </c>
      <c r="C42" s="28">
        <v>3623000</v>
      </c>
      <c r="D42" s="28">
        <v>2483900.14</v>
      </c>
      <c r="E42" s="35">
        <f t="shared" si="1"/>
        <v>68.559208942865041</v>
      </c>
    </row>
    <row r="43" spans="1:5" ht="126">
      <c r="A43" s="4" t="s">
        <v>238</v>
      </c>
      <c r="B43" s="5" t="s">
        <v>351</v>
      </c>
      <c r="C43" s="28">
        <v>100000</v>
      </c>
      <c r="D43" s="28">
        <v>1928.23</v>
      </c>
      <c r="E43" s="35">
        <f>D43/C43*100</f>
        <v>1.9282299999999999</v>
      </c>
    </row>
    <row r="44" spans="1:5" ht="63">
      <c r="A44" s="2" t="s">
        <v>352</v>
      </c>
      <c r="B44" s="3" t="s">
        <v>353</v>
      </c>
      <c r="C44" s="27">
        <f>C45+C47+C49</f>
        <v>0</v>
      </c>
      <c r="D44" s="27">
        <f>D45+D47+D49</f>
        <v>-2780</v>
      </c>
      <c r="E44" s="34">
        <v>0</v>
      </c>
    </row>
    <row r="45" spans="1:5" ht="31.5">
      <c r="A45" s="6" t="s">
        <v>355</v>
      </c>
      <c r="B45" s="7" t="s">
        <v>354</v>
      </c>
      <c r="C45" s="29">
        <f>C46</f>
        <v>0</v>
      </c>
      <c r="D45" s="29">
        <f>D46</f>
        <v>-93</v>
      </c>
      <c r="E45" s="35">
        <v>0</v>
      </c>
    </row>
    <row r="46" spans="1:5" ht="94.5">
      <c r="A46" s="4" t="s">
        <v>356</v>
      </c>
      <c r="B46" s="5" t="s">
        <v>357</v>
      </c>
      <c r="C46" s="28">
        <v>0</v>
      </c>
      <c r="D46" s="28">
        <v>-93</v>
      </c>
      <c r="E46" s="35">
        <v>0</v>
      </c>
    </row>
    <row r="47" spans="1:5" ht="157.5">
      <c r="A47" s="6" t="s">
        <v>359</v>
      </c>
      <c r="B47" s="7" t="s">
        <v>358</v>
      </c>
      <c r="C47" s="29">
        <f>C48</f>
        <v>0</v>
      </c>
      <c r="D47" s="29">
        <f>D48</f>
        <v>-135</v>
      </c>
      <c r="E47" s="35">
        <v>0</v>
      </c>
    </row>
    <row r="48" spans="1:5" ht="157.5">
      <c r="A48" s="4" t="s">
        <v>360</v>
      </c>
      <c r="B48" s="5" t="s">
        <v>358</v>
      </c>
      <c r="C48" s="28">
        <v>0</v>
      </c>
      <c r="D48" s="28">
        <v>-135</v>
      </c>
      <c r="E48" s="35">
        <v>0</v>
      </c>
    </row>
    <row r="49" spans="1:5" ht="94.5">
      <c r="A49" s="6" t="s">
        <v>362</v>
      </c>
      <c r="B49" s="7" t="s">
        <v>361</v>
      </c>
      <c r="C49" s="29">
        <f>C50</f>
        <v>0</v>
      </c>
      <c r="D49" s="29">
        <f>D50</f>
        <v>-2552</v>
      </c>
      <c r="E49" s="35">
        <v>0</v>
      </c>
    </row>
    <row r="50" spans="1:5" ht="94.5">
      <c r="A50" s="4" t="s">
        <v>363</v>
      </c>
      <c r="B50" s="5" t="s">
        <v>361</v>
      </c>
      <c r="C50" s="28">
        <v>0</v>
      </c>
      <c r="D50" s="28">
        <v>-2552</v>
      </c>
      <c r="E50" s="35">
        <v>0</v>
      </c>
    </row>
    <row r="51" spans="1:5" ht="51" customHeight="1">
      <c r="A51" s="2" t="s">
        <v>75</v>
      </c>
      <c r="B51" s="3" t="s">
        <v>202</v>
      </c>
      <c r="C51" s="27">
        <f>C55+C52</f>
        <v>4626000</v>
      </c>
      <c r="D51" s="27">
        <f>D55+D52</f>
        <v>4609934.379999999</v>
      </c>
      <c r="E51" s="34">
        <f t="shared" ref="E51:E53" si="2">D51/C51*100</f>
        <v>99.652710332900966</v>
      </c>
    </row>
    <row r="52" spans="1:5" ht="51" customHeight="1">
      <c r="A52" s="2" t="s">
        <v>243</v>
      </c>
      <c r="B52" s="3" t="s">
        <v>242</v>
      </c>
      <c r="C52" s="27">
        <f>C53</f>
        <v>12000</v>
      </c>
      <c r="D52" s="27">
        <f>D53</f>
        <v>11650.06</v>
      </c>
      <c r="E52" s="34">
        <f t="shared" si="2"/>
        <v>97.083833333333331</v>
      </c>
    </row>
    <row r="53" spans="1:5" ht="51" customHeight="1">
      <c r="A53" s="6" t="s">
        <v>241</v>
      </c>
      <c r="B53" s="7" t="s">
        <v>239</v>
      </c>
      <c r="C53" s="27">
        <f>C54</f>
        <v>12000</v>
      </c>
      <c r="D53" s="27">
        <f>D54</f>
        <v>11650.06</v>
      </c>
      <c r="E53" s="35">
        <f t="shared" si="2"/>
        <v>97.083833333333331</v>
      </c>
    </row>
    <row r="54" spans="1:5" ht="84" customHeight="1">
      <c r="A54" s="4" t="s">
        <v>240</v>
      </c>
      <c r="B54" s="5" t="s">
        <v>364</v>
      </c>
      <c r="C54" s="28">
        <v>12000</v>
      </c>
      <c r="D54" s="28">
        <v>11650.06</v>
      </c>
      <c r="E54" s="36">
        <f>D54/C54*100</f>
        <v>97.083833333333331</v>
      </c>
    </row>
    <row r="55" spans="1:5" ht="153" customHeight="1">
      <c r="A55" s="6" t="s">
        <v>76</v>
      </c>
      <c r="B55" s="7" t="s">
        <v>16</v>
      </c>
      <c r="C55" s="29">
        <f>C56+C59+C62</f>
        <v>4614000</v>
      </c>
      <c r="D55" s="29">
        <f>D56+D59+D62+D63</f>
        <v>4598284.3199999994</v>
      </c>
      <c r="E55" s="35">
        <f t="shared" ref="E55:E83" si="3">D55/C55*100</f>
        <v>99.659391417425212</v>
      </c>
    </row>
    <row r="56" spans="1:5" ht="94.5">
      <c r="A56" s="6" t="s">
        <v>17</v>
      </c>
      <c r="B56" s="7" t="s">
        <v>174</v>
      </c>
      <c r="C56" s="29">
        <f>C57+C58</f>
        <v>3950000</v>
      </c>
      <c r="D56" s="29">
        <f>D57+D58</f>
        <v>2604374.8199999998</v>
      </c>
      <c r="E56" s="35">
        <f t="shared" si="3"/>
        <v>65.933539746835436</v>
      </c>
    </row>
    <row r="57" spans="1:5" ht="141.75">
      <c r="A57" s="4" t="s">
        <v>18</v>
      </c>
      <c r="B57" s="5" t="s">
        <v>365</v>
      </c>
      <c r="C57" s="28">
        <v>2850000</v>
      </c>
      <c r="D57" s="28">
        <v>2151087.34</v>
      </c>
      <c r="E57" s="35">
        <f t="shared" si="3"/>
        <v>75.47674877192982</v>
      </c>
    </row>
    <row r="58" spans="1:5" ht="126">
      <c r="A58" s="4" t="s">
        <v>19</v>
      </c>
      <c r="B58" s="5" t="s">
        <v>366</v>
      </c>
      <c r="C58" s="28">
        <v>1100000</v>
      </c>
      <c r="D58" s="28">
        <v>453287.48</v>
      </c>
      <c r="E58" s="35">
        <f t="shared" si="3"/>
        <v>41.207952727272726</v>
      </c>
    </row>
    <row r="59" spans="1:5" ht="110.25">
      <c r="A59" s="6" t="s">
        <v>20</v>
      </c>
      <c r="B59" s="8" t="s">
        <v>175</v>
      </c>
      <c r="C59" s="29">
        <f>C60</f>
        <v>224000</v>
      </c>
      <c r="D59" s="29">
        <f>D60</f>
        <v>333480.28000000003</v>
      </c>
      <c r="E59" s="35">
        <f t="shared" si="3"/>
        <v>148.87512500000003</v>
      </c>
    </row>
    <row r="60" spans="1:5" ht="126">
      <c r="A60" s="4" t="s">
        <v>21</v>
      </c>
      <c r="B60" s="5" t="s">
        <v>367</v>
      </c>
      <c r="C60" s="28">
        <v>224000</v>
      </c>
      <c r="D60" s="28">
        <v>333480.28000000003</v>
      </c>
      <c r="E60" s="35">
        <f t="shared" si="3"/>
        <v>148.87512500000003</v>
      </c>
    </row>
    <row r="61" spans="1:5" ht="63">
      <c r="A61" s="6" t="s">
        <v>80</v>
      </c>
      <c r="B61" s="7" t="s">
        <v>165</v>
      </c>
      <c r="C61" s="29">
        <f>C62</f>
        <v>440000</v>
      </c>
      <c r="D61" s="29">
        <f>D62</f>
        <v>1657059.34</v>
      </c>
      <c r="E61" s="35">
        <f t="shared" si="3"/>
        <v>376.60439545454551</v>
      </c>
    </row>
    <row r="62" spans="1:5" ht="63">
      <c r="A62" s="4" t="s">
        <v>369</v>
      </c>
      <c r="B62" s="5" t="s">
        <v>368</v>
      </c>
      <c r="C62" s="28">
        <v>440000</v>
      </c>
      <c r="D62" s="28">
        <v>1657059.34</v>
      </c>
      <c r="E62" s="35">
        <f t="shared" si="3"/>
        <v>376.60439545454551</v>
      </c>
    </row>
    <row r="63" spans="1:5" ht="78.75">
      <c r="A63" s="6" t="s">
        <v>370</v>
      </c>
      <c r="B63" s="7" t="s">
        <v>371</v>
      </c>
      <c r="C63" s="29">
        <f>C64</f>
        <v>0</v>
      </c>
      <c r="D63" s="29">
        <f>D64</f>
        <v>3369.88</v>
      </c>
      <c r="E63" s="35">
        <v>0</v>
      </c>
    </row>
    <row r="64" spans="1:5" ht="141.75">
      <c r="A64" s="6" t="s">
        <v>372</v>
      </c>
      <c r="B64" s="7" t="s">
        <v>373</v>
      </c>
      <c r="C64" s="29">
        <f>C65</f>
        <v>0</v>
      </c>
      <c r="D64" s="29">
        <f>D65</f>
        <v>3369.88</v>
      </c>
      <c r="E64" s="35">
        <f>E65</f>
        <v>0</v>
      </c>
    </row>
    <row r="65" spans="1:5" ht="141.75">
      <c r="A65" s="4" t="s">
        <v>374</v>
      </c>
      <c r="B65" s="5" t="s">
        <v>373</v>
      </c>
      <c r="C65" s="28">
        <v>0</v>
      </c>
      <c r="D65" s="28">
        <v>3369.88</v>
      </c>
      <c r="E65" s="36">
        <v>0</v>
      </c>
    </row>
    <row r="66" spans="1:5" ht="31.5">
      <c r="A66" s="2" t="s">
        <v>22</v>
      </c>
      <c r="B66" s="3" t="s">
        <v>176</v>
      </c>
      <c r="C66" s="27">
        <f>C67</f>
        <v>560000</v>
      </c>
      <c r="D66" s="27">
        <f>D67</f>
        <v>409614.97</v>
      </c>
      <c r="E66" s="34">
        <f t="shared" si="3"/>
        <v>73.145530357142846</v>
      </c>
    </row>
    <row r="67" spans="1:5" ht="31.5">
      <c r="A67" s="6" t="s">
        <v>81</v>
      </c>
      <c r="B67" s="7" t="s">
        <v>23</v>
      </c>
      <c r="C67" s="29">
        <f>C68+C69+C70+C71</f>
        <v>560000</v>
      </c>
      <c r="D67" s="29">
        <f>SUM(D68:D71)</f>
        <v>409614.97</v>
      </c>
      <c r="E67" s="35">
        <f t="shared" si="3"/>
        <v>73.145530357142846</v>
      </c>
    </row>
    <row r="68" spans="1:5" ht="95.25" customHeight="1">
      <c r="A68" s="4" t="s">
        <v>304</v>
      </c>
      <c r="B68" s="5" t="s">
        <v>375</v>
      </c>
      <c r="C68" s="28">
        <v>128000</v>
      </c>
      <c r="D68" s="28">
        <v>74647.66</v>
      </c>
      <c r="E68" s="35">
        <f t="shared" si="3"/>
        <v>58.318484375000004</v>
      </c>
    </row>
    <row r="69" spans="1:5" ht="110.25">
      <c r="A69" s="4" t="s">
        <v>305</v>
      </c>
      <c r="B69" s="5" t="s">
        <v>376</v>
      </c>
      <c r="C69" s="28">
        <v>4000</v>
      </c>
      <c r="D69" s="28">
        <v>1812.08</v>
      </c>
      <c r="E69" s="35">
        <f t="shared" si="3"/>
        <v>45.302</v>
      </c>
    </row>
    <row r="70" spans="1:5" ht="94.5">
      <c r="A70" s="4" t="s">
        <v>306</v>
      </c>
      <c r="B70" s="5" t="s">
        <v>377</v>
      </c>
      <c r="C70" s="28">
        <v>150000</v>
      </c>
      <c r="D70" s="28">
        <v>55070.63</v>
      </c>
      <c r="E70" s="35">
        <f t="shared" si="3"/>
        <v>36.713753333333329</v>
      </c>
    </row>
    <row r="71" spans="1:5" ht="94.5">
      <c r="A71" s="4" t="s">
        <v>307</v>
      </c>
      <c r="B71" s="5" t="s">
        <v>378</v>
      </c>
      <c r="C71" s="28">
        <v>278000</v>
      </c>
      <c r="D71" s="28">
        <v>278084.59999999998</v>
      </c>
      <c r="E71" s="35">
        <f t="shared" si="3"/>
        <v>100.03043165467625</v>
      </c>
    </row>
    <row r="72" spans="1:5" ht="36" customHeight="1">
      <c r="A72" s="2" t="s">
        <v>24</v>
      </c>
      <c r="B72" s="3" t="s">
        <v>203</v>
      </c>
      <c r="C72" s="27">
        <f>C73+C80</f>
        <v>6918000</v>
      </c>
      <c r="D72" s="27">
        <f>D73+D80</f>
        <v>5537098.6600000001</v>
      </c>
      <c r="E72" s="34">
        <f t="shared" si="3"/>
        <v>80.039009251228677</v>
      </c>
    </row>
    <row r="73" spans="1:5" ht="25.5" customHeight="1">
      <c r="A73" s="2" t="s">
        <v>25</v>
      </c>
      <c r="B73" s="3" t="s">
        <v>26</v>
      </c>
      <c r="C73" s="27">
        <f>C77+C74</f>
        <v>6658000</v>
      </c>
      <c r="D73" s="27">
        <f>D77+D74</f>
        <v>4801824</v>
      </c>
      <c r="E73" s="34">
        <f t="shared" si="3"/>
        <v>72.121117452688495</v>
      </c>
    </row>
    <row r="74" spans="1:5" ht="25.5" customHeight="1">
      <c r="A74" s="2" t="s">
        <v>247</v>
      </c>
      <c r="B74" s="20" t="s">
        <v>248</v>
      </c>
      <c r="C74" s="27">
        <f>C75</f>
        <v>65000</v>
      </c>
      <c r="D74" s="27">
        <f>D75</f>
        <v>46800</v>
      </c>
      <c r="E74" s="34">
        <f t="shared" si="3"/>
        <v>72</v>
      </c>
    </row>
    <row r="75" spans="1:5" ht="63">
      <c r="A75" s="6" t="s">
        <v>246</v>
      </c>
      <c r="B75" s="7" t="s">
        <v>245</v>
      </c>
      <c r="C75" s="29">
        <f>C76</f>
        <v>65000</v>
      </c>
      <c r="D75" s="29">
        <f>D76</f>
        <v>46800</v>
      </c>
      <c r="E75" s="35">
        <f t="shared" si="3"/>
        <v>72</v>
      </c>
    </row>
    <row r="76" spans="1:5" ht="78.75">
      <c r="A76" s="4" t="s">
        <v>244</v>
      </c>
      <c r="B76" s="5" t="s">
        <v>379</v>
      </c>
      <c r="C76" s="28">
        <v>65000</v>
      </c>
      <c r="D76" s="28">
        <v>46800</v>
      </c>
      <c r="E76" s="35">
        <f>D76/C76*100</f>
        <v>72</v>
      </c>
    </row>
    <row r="77" spans="1:5" ht="47.25">
      <c r="A77" s="2" t="s">
        <v>27</v>
      </c>
      <c r="B77" s="3" t="s">
        <v>177</v>
      </c>
      <c r="C77" s="27">
        <f>C78</f>
        <v>6593000</v>
      </c>
      <c r="D77" s="27">
        <f>D78</f>
        <v>4755024</v>
      </c>
      <c r="E77" s="34">
        <f t="shared" si="3"/>
        <v>72.12231154254512</v>
      </c>
    </row>
    <row r="78" spans="1:5" ht="63">
      <c r="A78" s="6" t="s">
        <v>28</v>
      </c>
      <c r="B78" s="7" t="s">
        <v>178</v>
      </c>
      <c r="C78" s="29">
        <f>C79</f>
        <v>6593000</v>
      </c>
      <c r="D78" s="29">
        <f>D79</f>
        <v>4755024</v>
      </c>
      <c r="E78" s="35">
        <f t="shared" si="3"/>
        <v>72.12231154254512</v>
      </c>
    </row>
    <row r="79" spans="1:5" ht="63">
      <c r="A79" s="4" t="s">
        <v>29</v>
      </c>
      <c r="B79" s="5" t="s">
        <v>178</v>
      </c>
      <c r="C79" s="28">
        <v>6593000</v>
      </c>
      <c r="D79" s="28">
        <v>4755024</v>
      </c>
      <c r="E79" s="35">
        <f t="shared" si="3"/>
        <v>72.12231154254512</v>
      </c>
    </row>
    <row r="80" spans="1:5" ht="15.75">
      <c r="A80" s="2" t="s">
        <v>89</v>
      </c>
      <c r="B80" s="3" t="s">
        <v>90</v>
      </c>
      <c r="C80" s="27">
        <f>C81+C84</f>
        <v>260000</v>
      </c>
      <c r="D80" s="27">
        <f>D81+D84</f>
        <v>735274.66</v>
      </c>
      <c r="E80" s="34">
        <f t="shared" si="3"/>
        <v>282.79794615384617</v>
      </c>
    </row>
    <row r="81" spans="1:5" ht="47.25">
      <c r="A81" s="6" t="s">
        <v>91</v>
      </c>
      <c r="B81" s="7" t="s">
        <v>221</v>
      </c>
      <c r="C81" s="29">
        <f>C82</f>
        <v>260000</v>
      </c>
      <c r="D81" s="29">
        <f>D82</f>
        <v>155651.41</v>
      </c>
      <c r="E81" s="35">
        <f t="shared" si="3"/>
        <v>59.865926923076927</v>
      </c>
    </row>
    <row r="82" spans="1:5" ht="47.25">
      <c r="A82" s="6" t="s">
        <v>92</v>
      </c>
      <c r="B82" s="7" t="s">
        <v>94</v>
      </c>
      <c r="C82" s="29">
        <f>C83</f>
        <v>260000</v>
      </c>
      <c r="D82" s="29">
        <f>D83</f>
        <v>155651.41</v>
      </c>
      <c r="E82" s="35">
        <f t="shared" si="3"/>
        <v>59.865926923076927</v>
      </c>
    </row>
    <row r="83" spans="1:5" ht="63">
      <c r="A83" s="4" t="s">
        <v>93</v>
      </c>
      <c r="B83" s="5" t="s">
        <v>380</v>
      </c>
      <c r="C83" s="28">
        <v>260000</v>
      </c>
      <c r="D83" s="28">
        <v>155651.41</v>
      </c>
      <c r="E83" s="35">
        <f t="shared" si="3"/>
        <v>59.865926923076927</v>
      </c>
    </row>
    <row r="84" spans="1:5" ht="31.5">
      <c r="A84" s="6" t="s">
        <v>252</v>
      </c>
      <c r="B84" s="7" t="s">
        <v>253</v>
      </c>
      <c r="C84" s="29">
        <f>C85</f>
        <v>0</v>
      </c>
      <c r="D84" s="29">
        <f>D85</f>
        <v>579623.25</v>
      </c>
      <c r="E84" s="35">
        <v>0</v>
      </c>
    </row>
    <row r="85" spans="1:5" ht="31.5">
      <c r="A85" s="6" t="s">
        <v>250</v>
      </c>
      <c r="B85" s="7" t="s">
        <v>251</v>
      </c>
      <c r="C85" s="29">
        <f>C87+C89</f>
        <v>0</v>
      </c>
      <c r="D85" s="29">
        <f>D87+D89+D88+D90+D86</f>
        <v>579623.25</v>
      </c>
      <c r="E85" s="35">
        <v>0</v>
      </c>
    </row>
    <row r="86" spans="1:5" ht="31.5">
      <c r="A86" s="4" t="s">
        <v>506</v>
      </c>
      <c r="B86" s="5" t="s">
        <v>251</v>
      </c>
      <c r="C86" s="28">
        <v>0</v>
      </c>
      <c r="D86" s="28">
        <v>6</v>
      </c>
      <c r="E86" s="36">
        <v>0</v>
      </c>
    </row>
    <row r="87" spans="1:5" ht="31.5">
      <c r="A87" s="4" t="s">
        <v>308</v>
      </c>
      <c r="B87" s="5" t="s">
        <v>251</v>
      </c>
      <c r="C87" s="28">
        <v>0</v>
      </c>
      <c r="D87" s="28">
        <v>14223.08</v>
      </c>
      <c r="E87" s="35">
        <v>0</v>
      </c>
    </row>
    <row r="88" spans="1:5" ht="31.5">
      <c r="A88" s="4" t="s">
        <v>459</v>
      </c>
      <c r="B88" s="5" t="s">
        <v>460</v>
      </c>
      <c r="C88" s="28">
        <v>0</v>
      </c>
      <c r="D88" s="28">
        <v>560267</v>
      </c>
      <c r="E88" s="35">
        <v>0</v>
      </c>
    </row>
    <row r="89" spans="1:5" ht="31.5">
      <c r="A89" s="4" t="s">
        <v>249</v>
      </c>
      <c r="B89" s="5" t="s">
        <v>251</v>
      </c>
      <c r="C89" s="28">
        <v>0</v>
      </c>
      <c r="D89" s="28">
        <v>4737.63</v>
      </c>
      <c r="E89" s="35">
        <v>0</v>
      </c>
    </row>
    <row r="90" spans="1:5" ht="31.5">
      <c r="A90" s="4" t="s">
        <v>492</v>
      </c>
      <c r="B90" s="5" t="s">
        <v>251</v>
      </c>
      <c r="C90" s="28">
        <v>0</v>
      </c>
      <c r="D90" s="28">
        <v>389.54</v>
      </c>
      <c r="E90" s="35">
        <v>0</v>
      </c>
    </row>
    <row r="91" spans="1:5" ht="37.5" customHeight="1">
      <c r="A91" s="2" t="s">
        <v>73</v>
      </c>
      <c r="B91" s="3" t="s">
        <v>204</v>
      </c>
      <c r="C91" s="27">
        <f>C92+C103</f>
        <v>2998433</v>
      </c>
      <c r="D91" s="27">
        <f>D92+D103</f>
        <v>5131405.42</v>
      </c>
      <c r="E91" s="34">
        <f t="shared" ref="E91" si="4">D91/C91*100</f>
        <v>171.13623749471807</v>
      </c>
    </row>
    <row r="92" spans="1:5" ht="63">
      <c r="A92" s="6" t="s">
        <v>74</v>
      </c>
      <c r="B92" s="7" t="s">
        <v>179</v>
      </c>
      <c r="C92" s="29">
        <f>C93+C97+C100</f>
        <v>1848433</v>
      </c>
      <c r="D92" s="29">
        <f>D93+D97+D100</f>
        <v>3279129.26</v>
      </c>
      <c r="E92" s="35">
        <f t="shared" ref="E92:E101" si="5">D92/C92*100</f>
        <v>177.40049328268864</v>
      </c>
    </row>
    <row r="93" spans="1:5" ht="47.25">
      <c r="A93" s="6" t="s">
        <v>30</v>
      </c>
      <c r="B93" s="7" t="s">
        <v>31</v>
      </c>
      <c r="C93" s="29">
        <f>C94+C95</f>
        <v>803484</v>
      </c>
      <c r="D93" s="29">
        <f>D94+D95</f>
        <v>1593181.26</v>
      </c>
      <c r="E93" s="35">
        <f t="shared" si="5"/>
        <v>198.28413011335633</v>
      </c>
    </row>
    <row r="94" spans="1:5" ht="110.25">
      <c r="A94" s="4" t="s">
        <v>32</v>
      </c>
      <c r="B94" s="5" t="s">
        <v>381</v>
      </c>
      <c r="C94" s="28">
        <v>520000</v>
      </c>
      <c r="D94" s="28">
        <v>1243360.18</v>
      </c>
      <c r="E94" s="35">
        <f t="shared" si="5"/>
        <v>239.10772692307688</v>
      </c>
    </row>
    <row r="95" spans="1:5" ht="78.75">
      <c r="A95" s="4" t="s">
        <v>33</v>
      </c>
      <c r="B95" s="5" t="s">
        <v>382</v>
      </c>
      <c r="C95" s="28">
        <v>283484</v>
      </c>
      <c r="D95" s="28">
        <v>349821.08</v>
      </c>
      <c r="E95" s="35">
        <f t="shared" si="5"/>
        <v>123.40064342255647</v>
      </c>
    </row>
    <row r="96" spans="1:5" ht="78.75">
      <c r="A96" s="6" t="s">
        <v>85</v>
      </c>
      <c r="B96" s="7" t="s">
        <v>166</v>
      </c>
      <c r="C96" s="29">
        <f>C97</f>
        <v>350000</v>
      </c>
      <c r="D96" s="29">
        <f>D97</f>
        <v>583666.84</v>
      </c>
      <c r="E96" s="35">
        <f t="shared" si="5"/>
        <v>166.76195428571427</v>
      </c>
    </row>
    <row r="97" spans="1:5" ht="78.75">
      <c r="A97" s="6" t="s">
        <v>86</v>
      </c>
      <c r="B97" s="7" t="s">
        <v>87</v>
      </c>
      <c r="C97" s="29">
        <f>C98</f>
        <v>350000</v>
      </c>
      <c r="D97" s="29">
        <f>D98</f>
        <v>583666.84</v>
      </c>
      <c r="E97" s="35">
        <f t="shared" si="5"/>
        <v>166.76195428571427</v>
      </c>
    </row>
    <row r="98" spans="1:5" ht="83.25" customHeight="1">
      <c r="A98" s="4" t="s">
        <v>88</v>
      </c>
      <c r="B98" s="5" t="s">
        <v>383</v>
      </c>
      <c r="C98" s="28">
        <v>350000</v>
      </c>
      <c r="D98" s="28">
        <v>583666.84</v>
      </c>
      <c r="E98" s="35">
        <f t="shared" si="5"/>
        <v>166.76195428571427</v>
      </c>
    </row>
    <row r="99" spans="1:5" ht="94.5">
      <c r="A99" s="6" t="s">
        <v>180</v>
      </c>
      <c r="B99" s="8" t="s">
        <v>181</v>
      </c>
      <c r="C99" s="29">
        <f>C100</f>
        <v>694949</v>
      </c>
      <c r="D99" s="29">
        <f>D100</f>
        <v>1102281.1599999999</v>
      </c>
      <c r="E99" s="35">
        <f t="shared" si="5"/>
        <v>158.61324500071228</v>
      </c>
    </row>
    <row r="100" spans="1:5" ht="141.75">
      <c r="A100" s="6" t="s">
        <v>156</v>
      </c>
      <c r="B100" s="8" t="s">
        <v>167</v>
      </c>
      <c r="C100" s="29">
        <f>C101+C102</f>
        <v>694949</v>
      </c>
      <c r="D100" s="29">
        <f>D101+D102</f>
        <v>1102281.1599999999</v>
      </c>
      <c r="E100" s="35">
        <f t="shared" si="5"/>
        <v>158.61324500071228</v>
      </c>
    </row>
    <row r="101" spans="1:5" ht="148.5" customHeight="1">
      <c r="A101" s="4" t="s">
        <v>155</v>
      </c>
      <c r="B101" s="14" t="s">
        <v>384</v>
      </c>
      <c r="C101" s="28">
        <v>200000</v>
      </c>
      <c r="D101" s="28">
        <v>607331.21</v>
      </c>
      <c r="E101" s="35">
        <f t="shared" si="5"/>
        <v>303.66560499999997</v>
      </c>
    </row>
    <row r="102" spans="1:5" ht="148.5" customHeight="1">
      <c r="A102" s="4" t="s">
        <v>385</v>
      </c>
      <c r="B102" s="14" t="s">
        <v>386</v>
      </c>
      <c r="C102" s="28">
        <v>494949</v>
      </c>
      <c r="D102" s="28">
        <v>494949.95</v>
      </c>
      <c r="E102" s="35">
        <f>D102/C102*100</f>
        <v>100.00019193896745</v>
      </c>
    </row>
    <row r="103" spans="1:5" ht="47.25">
      <c r="A103" s="6" t="s">
        <v>257</v>
      </c>
      <c r="B103" s="8" t="s">
        <v>258</v>
      </c>
      <c r="C103" s="29">
        <f>C104</f>
        <v>1150000</v>
      </c>
      <c r="D103" s="29">
        <f>D104</f>
        <v>1852276.16</v>
      </c>
      <c r="E103" s="35">
        <f>D103/C103*100</f>
        <v>161.06749217391302</v>
      </c>
    </row>
    <row r="104" spans="1:5" ht="63">
      <c r="A104" s="6" t="s">
        <v>256</v>
      </c>
      <c r="B104" s="8" t="s">
        <v>255</v>
      </c>
      <c r="C104" s="29">
        <f>C105</f>
        <v>1150000</v>
      </c>
      <c r="D104" s="29">
        <f>D105</f>
        <v>1852276.16</v>
      </c>
      <c r="E104" s="35">
        <f t="shared" ref="E104:E105" si="6">D104/C104*100</f>
        <v>161.06749217391302</v>
      </c>
    </row>
    <row r="105" spans="1:5" ht="78.75">
      <c r="A105" s="4" t="s">
        <v>254</v>
      </c>
      <c r="B105" s="14" t="s">
        <v>387</v>
      </c>
      <c r="C105" s="28">
        <v>1150000</v>
      </c>
      <c r="D105" s="28">
        <v>1852276.16</v>
      </c>
      <c r="E105" s="35">
        <f t="shared" si="6"/>
        <v>161.06749217391302</v>
      </c>
    </row>
    <row r="106" spans="1:5" ht="31.5" customHeight="1">
      <c r="A106" s="2" t="s">
        <v>34</v>
      </c>
      <c r="B106" s="15" t="s">
        <v>182</v>
      </c>
      <c r="C106" s="27">
        <f>SUM(C107:C141)</f>
        <v>404500</v>
      </c>
      <c r="D106" s="27">
        <f>SUM(D107:D141)</f>
        <v>1032340.6699999999</v>
      </c>
      <c r="E106" s="34">
        <f t="shared" ref="E106:E141" si="7">D106/C106*100</f>
        <v>255.21400988875152</v>
      </c>
    </row>
    <row r="107" spans="1:5" ht="201.75" customHeight="1">
      <c r="A107" s="4" t="s">
        <v>259</v>
      </c>
      <c r="B107" s="23" t="s">
        <v>388</v>
      </c>
      <c r="C107" s="28">
        <v>850</v>
      </c>
      <c r="D107" s="28">
        <v>350</v>
      </c>
      <c r="E107" s="35">
        <f>D107/C107*100</f>
        <v>41.17647058823529</v>
      </c>
    </row>
    <row r="108" spans="1:5" ht="132.75" customHeight="1">
      <c r="A108" s="4" t="s">
        <v>260</v>
      </c>
      <c r="B108" s="23" t="s">
        <v>389</v>
      </c>
      <c r="C108" s="28">
        <v>0</v>
      </c>
      <c r="D108" s="28">
        <v>2500</v>
      </c>
      <c r="E108" s="35">
        <v>0</v>
      </c>
    </row>
    <row r="109" spans="1:5" ht="132.75" customHeight="1">
      <c r="A109" s="4" t="s">
        <v>260</v>
      </c>
      <c r="B109" s="23" t="s">
        <v>493</v>
      </c>
      <c r="C109" s="28">
        <v>0</v>
      </c>
      <c r="D109" s="28">
        <v>3000</v>
      </c>
      <c r="E109" s="35">
        <v>0</v>
      </c>
    </row>
    <row r="110" spans="1:5" ht="173.25" customHeight="1">
      <c r="A110" s="4" t="s">
        <v>288</v>
      </c>
      <c r="B110" s="23" t="s">
        <v>390</v>
      </c>
      <c r="C110" s="28">
        <v>800</v>
      </c>
      <c r="D110" s="28">
        <v>2500</v>
      </c>
      <c r="E110" s="35">
        <f>D110/C110*100</f>
        <v>312.5</v>
      </c>
    </row>
    <row r="111" spans="1:5" ht="165" customHeight="1">
      <c r="A111" s="4" t="s">
        <v>261</v>
      </c>
      <c r="B111" s="23" t="s">
        <v>391</v>
      </c>
      <c r="C111" s="28">
        <v>200</v>
      </c>
      <c r="D111" s="28">
        <v>0</v>
      </c>
      <c r="E111" s="35">
        <f>D111/C111*100</f>
        <v>0</v>
      </c>
    </row>
    <row r="112" spans="1:5" ht="165" customHeight="1">
      <c r="A112" s="4" t="s">
        <v>461</v>
      </c>
      <c r="B112" s="23" t="s">
        <v>462</v>
      </c>
      <c r="C112" s="28">
        <v>0</v>
      </c>
      <c r="D112" s="28">
        <v>2000</v>
      </c>
      <c r="E112" s="35">
        <v>0</v>
      </c>
    </row>
    <row r="113" spans="1:5" ht="215.25" customHeight="1">
      <c r="A113" s="4" t="s">
        <v>463</v>
      </c>
      <c r="B113" s="23" t="s">
        <v>464</v>
      </c>
      <c r="C113" s="28">
        <v>0</v>
      </c>
      <c r="D113" s="28">
        <v>2000</v>
      </c>
      <c r="E113" s="35">
        <v>0</v>
      </c>
    </row>
    <row r="114" spans="1:5" ht="278.25" customHeight="1">
      <c r="A114" s="4" t="s">
        <v>465</v>
      </c>
      <c r="B114" s="23" t="s">
        <v>466</v>
      </c>
      <c r="C114" s="28">
        <v>0</v>
      </c>
      <c r="D114" s="28">
        <v>4500</v>
      </c>
      <c r="E114" s="35">
        <v>0</v>
      </c>
    </row>
    <row r="115" spans="1:5" ht="162.75" customHeight="1">
      <c r="A115" s="4" t="s">
        <v>262</v>
      </c>
      <c r="B115" s="23" t="s">
        <v>392</v>
      </c>
      <c r="C115" s="28">
        <v>0</v>
      </c>
      <c r="D115" s="28">
        <v>48310.81</v>
      </c>
      <c r="E115" s="35">
        <v>0</v>
      </c>
    </row>
    <row r="116" spans="1:5" ht="114" customHeight="1">
      <c r="A116" s="4" t="s">
        <v>289</v>
      </c>
      <c r="B116" s="23" t="s">
        <v>393</v>
      </c>
      <c r="C116" s="28">
        <v>0</v>
      </c>
      <c r="D116" s="28">
        <v>2679</v>
      </c>
      <c r="E116" s="35">
        <v>0</v>
      </c>
    </row>
    <row r="117" spans="1:5" ht="114" customHeight="1">
      <c r="A117" s="4" t="s">
        <v>394</v>
      </c>
      <c r="B117" s="23" t="s">
        <v>395</v>
      </c>
      <c r="C117" s="28">
        <v>0</v>
      </c>
      <c r="D117" s="28">
        <v>10550</v>
      </c>
      <c r="E117" s="35">
        <v>0</v>
      </c>
    </row>
    <row r="118" spans="1:5" ht="136.5" customHeight="1">
      <c r="A118" s="4" t="s">
        <v>263</v>
      </c>
      <c r="B118" s="23" t="s">
        <v>396</v>
      </c>
      <c r="C118" s="28">
        <v>0</v>
      </c>
      <c r="D118" s="28">
        <v>1011.8</v>
      </c>
      <c r="E118" s="35">
        <v>0</v>
      </c>
    </row>
    <row r="119" spans="1:5" ht="141.75">
      <c r="A119" s="4" t="s">
        <v>283</v>
      </c>
      <c r="B119" s="5" t="s">
        <v>397</v>
      </c>
      <c r="C119" s="28">
        <v>5000</v>
      </c>
      <c r="D119" s="28">
        <v>0</v>
      </c>
      <c r="E119" s="35">
        <f t="shared" si="7"/>
        <v>0</v>
      </c>
    </row>
    <row r="120" spans="1:5" ht="190.5" customHeight="1">
      <c r="A120" s="4" t="s">
        <v>398</v>
      </c>
      <c r="B120" s="5" t="s">
        <v>399</v>
      </c>
      <c r="C120" s="28">
        <v>0</v>
      </c>
      <c r="D120" s="28">
        <v>500</v>
      </c>
      <c r="E120" s="35">
        <v>0</v>
      </c>
    </row>
    <row r="121" spans="1:5" ht="169.5" customHeight="1">
      <c r="A121" s="4" t="s">
        <v>270</v>
      </c>
      <c r="B121" s="22" t="s">
        <v>400</v>
      </c>
      <c r="C121" s="25">
        <v>80000</v>
      </c>
      <c r="D121" s="25">
        <v>18115.29</v>
      </c>
      <c r="E121" s="35">
        <f t="shared" si="7"/>
        <v>22.644112500000002</v>
      </c>
    </row>
    <row r="122" spans="1:5" ht="169.5" customHeight="1">
      <c r="A122" s="4" t="s">
        <v>467</v>
      </c>
      <c r="B122" s="21" t="s">
        <v>468</v>
      </c>
      <c r="C122" s="25">
        <v>0</v>
      </c>
      <c r="D122" s="25">
        <v>1500</v>
      </c>
      <c r="E122" s="35">
        <v>0</v>
      </c>
    </row>
    <row r="123" spans="1:5" ht="164.25" customHeight="1">
      <c r="A123" s="4" t="s">
        <v>264</v>
      </c>
      <c r="B123" s="22" t="s">
        <v>401</v>
      </c>
      <c r="C123" s="25">
        <v>0</v>
      </c>
      <c r="D123" s="25">
        <v>3479</v>
      </c>
      <c r="E123" s="35">
        <v>0</v>
      </c>
    </row>
    <row r="124" spans="1:5" ht="173.25">
      <c r="A124" s="4" t="s">
        <v>265</v>
      </c>
      <c r="B124" s="5" t="s">
        <v>402</v>
      </c>
      <c r="C124" s="28">
        <v>0</v>
      </c>
      <c r="D124" s="28">
        <v>2700</v>
      </c>
      <c r="E124" s="35">
        <v>0</v>
      </c>
    </row>
    <row r="125" spans="1:5" ht="236.25">
      <c r="A125" s="4" t="s">
        <v>284</v>
      </c>
      <c r="B125" s="5" t="s">
        <v>403</v>
      </c>
      <c r="C125" s="28">
        <v>0</v>
      </c>
      <c r="D125" s="28">
        <v>750</v>
      </c>
      <c r="E125" s="35">
        <v>0</v>
      </c>
    </row>
    <row r="126" spans="1:5" ht="204.75">
      <c r="A126" s="4" t="s">
        <v>495</v>
      </c>
      <c r="B126" s="5" t="s">
        <v>494</v>
      </c>
      <c r="C126" s="28">
        <v>0</v>
      </c>
      <c r="D126" s="28">
        <v>12.38</v>
      </c>
      <c r="E126" s="35">
        <v>0</v>
      </c>
    </row>
    <row r="127" spans="1:5" ht="245.25" customHeight="1">
      <c r="A127" s="4" t="s">
        <v>290</v>
      </c>
      <c r="B127" s="5" t="s">
        <v>404</v>
      </c>
      <c r="C127" s="28">
        <v>0</v>
      </c>
      <c r="D127" s="28">
        <v>8414.9500000000007</v>
      </c>
      <c r="E127" s="35">
        <v>0</v>
      </c>
    </row>
    <row r="128" spans="1:5" ht="189.75" customHeight="1">
      <c r="A128" s="4" t="s">
        <v>469</v>
      </c>
      <c r="B128" s="5" t="s">
        <v>470</v>
      </c>
      <c r="C128" s="28">
        <v>0</v>
      </c>
      <c r="D128" s="28">
        <v>500</v>
      </c>
      <c r="E128" s="35">
        <v>0</v>
      </c>
    </row>
    <row r="129" spans="1:10" ht="189.75" customHeight="1">
      <c r="A129" s="4" t="s">
        <v>496</v>
      </c>
      <c r="B129" s="5" t="s">
        <v>497</v>
      </c>
      <c r="C129" s="28">
        <v>0</v>
      </c>
      <c r="D129" s="28">
        <v>500</v>
      </c>
      <c r="E129" s="35">
        <v>0</v>
      </c>
    </row>
    <row r="130" spans="1:10" ht="157.5">
      <c r="A130" s="4" t="s">
        <v>266</v>
      </c>
      <c r="B130" s="5" t="s">
        <v>405</v>
      </c>
      <c r="C130" s="28">
        <v>0</v>
      </c>
      <c r="D130" s="28">
        <v>2847.5</v>
      </c>
      <c r="E130" s="35">
        <v>0</v>
      </c>
    </row>
    <row r="131" spans="1:10" ht="204.75">
      <c r="A131" s="4" t="s">
        <v>268</v>
      </c>
      <c r="B131" s="5" t="s">
        <v>406</v>
      </c>
      <c r="C131" s="28">
        <v>350</v>
      </c>
      <c r="D131" s="28">
        <v>0</v>
      </c>
      <c r="E131" s="35">
        <v>0</v>
      </c>
    </row>
    <row r="132" spans="1:10" ht="157.5">
      <c r="A132" s="4" t="s">
        <v>471</v>
      </c>
      <c r="B132" s="5" t="s">
        <v>472</v>
      </c>
      <c r="C132" s="28">
        <v>0</v>
      </c>
      <c r="D132" s="28">
        <v>2250</v>
      </c>
      <c r="E132" s="35">
        <v>0</v>
      </c>
    </row>
    <row r="133" spans="1:10" ht="173.25">
      <c r="A133" s="4" t="s">
        <v>473</v>
      </c>
      <c r="B133" s="5" t="s">
        <v>474</v>
      </c>
      <c r="C133" s="28">
        <v>0</v>
      </c>
      <c r="D133" s="28">
        <v>2500</v>
      </c>
      <c r="E133" s="35">
        <v>0</v>
      </c>
    </row>
    <row r="134" spans="1:10" ht="189">
      <c r="A134" s="4" t="s">
        <v>475</v>
      </c>
      <c r="B134" s="5" t="s">
        <v>476</v>
      </c>
      <c r="C134" s="28">
        <v>0</v>
      </c>
      <c r="D134" s="28">
        <v>2500</v>
      </c>
      <c r="E134" s="35">
        <v>0</v>
      </c>
    </row>
    <row r="135" spans="1:10" ht="173.25">
      <c r="A135" s="4" t="s">
        <v>267</v>
      </c>
      <c r="B135" s="5" t="s">
        <v>477</v>
      </c>
      <c r="C135" s="28">
        <v>0</v>
      </c>
      <c r="D135" s="28">
        <v>4251.9799999999996</v>
      </c>
      <c r="E135" s="35">
        <v>0</v>
      </c>
    </row>
    <row r="136" spans="1:10" ht="173.25">
      <c r="A136" s="4" t="s">
        <v>456</v>
      </c>
      <c r="B136" s="5" t="s">
        <v>407</v>
      </c>
      <c r="C136" s="28">
        <v>0</v>
      </c>
      <c r="D136" s="28">
        <v>59311.71</v>
      </c>
      <c r="E136" s="35">
        <v>0</v>
      </c>
    </row>
    <row r="137" spans="1:10" ht="78.75">
      <c r="A137" s="4" t="s">
        <v>498</v>
      </c>
      <c r="B137" s="5" t="s">
        <v>499</v>
      </c>
      <c r="C137" s="28">
        <v>0</v>
      </c>
      <c r="D137" s="28">
        <v>3000</v>
      </c>
      <c r="E137" s="35">
        <v>0</v>
      </c>
    </row>
    <row r="138" spans="1:10" ht="126">
      <c r="A138" s="4" t="s">
        <v>500</v>
      </c>
      <c r="B138" s="5" t="s">
        <v>501</v>
      </c>
      <c r="C138" s="28">
        <v>0</v>
      </c>
      <c r="D138" s="28">
        <v>137826.67000000001</v>
      </c>
      <c r="E138" s="35">
        <v>0</v>
      </c>
    </row>
    <row r="139" spans="1:10" ht="236.25">
      <c r="A139" s="4" t="s">
        <v>285</v>
      </c>
      <c r="B139" s="5" t="s">
        <v>408</v>
      </c>
      <c r="C139" s="28">
        <v>0</v>
      </c>
      <c r="D139" s="28">
        <v>1979.58</v>
      </c>
      <c r="E139" s="35">
        <v>0</v>
      </c>
    </row>
    <row r="140" spans="1:10" ht="236.25">
      <c r="A140" s="4" t="s">
        <v>269</v>
      </c>
      <c r="B140" s="5" t="s">
        <v>408</v>
      </c>
      <c r="C140" s="28">
        <v>0</v>
      </c>
      <c r="D140" s="28">
        <v>30000</v>
      </c>
      <c r="E140" s="35">
        <v>0</v>
      </c>
    </row>
    <row r="141" spans="1:10" ht="189">
      <c r="A141" s="4" t="s">
        <v>502</v>
      </c>
      <c r="B141" s="5" t="s">
        <v>409</v>
      </c>
      <c r="C141" s="28">
        <v>317300</v>
      </c>
      <c r="D141" s="28">
        <v>670000</v>
      </c>
      <c r="E141" s="35">
        <f t="shared" si="7"/>
        <v>211.15663410022063</v>
      </c>
      <c r="J141" s="26"/>
    </row>
    <row r="142" spans="1:10" ht="15.75">
      <c r="A142" s="2" t="s">
        <v>271</v>
      </c>
      <c r="B142" s="3" t="s">
        <v>272</v>
      </c>
      <c r="C142" s="27">
        <f>C143</f>
        <v>0</v>
      </c>
      <c r="D142" s="27">
        <f>D143</f>
        <v>28239.75</v>
      </c>
      <c r="E142" s="34">
        <v>0</v>
      </c>
    </row>
    <row r="143" spans="1:10" ht="23.25" customHeight="1">
      <c r="A143" s="37" t="s">
        <v>413</v>
      </c>
      <c r="B143" s="7" t="s">
        <v>415</v>
      </c>
      <c r="C143" s="38">
        <v>0</v>
      </c>
      <c r="D143" s="38">
        <f t="shared" ref="D143" si="8">D144</f>
        <v>28239.75</v>
      </c>
      <c r="E143" s="39">
        <v>0</v>
      </c>
    </row>
    <row r="144" spans="1:10" ht="31.5">
      <c r="A144" s="6" t="s">
        <v>414</v>
      </c>
      <c r="B144" s="7" t="s">
        <v>412</v>
      </c>
      <c r="C144" s="29">
        <v>0</v>
      </c>
      <c r="D144" s="29">
        <f>D145</f>
        <v>28239.75</v>
      </c>
      <c r="E144" s="35">
        <v>0</v>
      </c>
    </row>
    <row r="145" spans="1:5" ht="47.25">
      <c r="A145" s="4" t="s">
        <v>410</v>
      </c>
      <c r="B145" s="5" t="s">
        <v>411</v>
      </c>
      <c r="C145" s="28">
        <v>0</v>
      </c>
      <c r="D145" s="28">
        <v>28239.75</v>
      </c>
      <c r="E145" s="36">
        <v>0</v>
      </c>
    </row>
    <row r="146" spans="1:5" ht="15.75">
      <c r="A146" s="2" t="s">
        <v>35</v>
      </c>
      <c r="B146" s="3" t="s">
        <v>214</v>
      </c>
      <c r="C146" s="30">
        <f>C147+C258</f>
        <v>1162060368.3</v>
      </c>
      <c r="D146" s="30">
        <f>D147+D253+D258</f>
        <v>856866301.07999992</v>
      </c>
      <c r="E146" s="34">
        <f t="shared" ref="E146:E206" si="9">D146/C146*100</f>
        <v>73.73681475201893</v>
      </c>
    </row>
    <row r="147" spans="1:5" ht="47.25">
      <c r="A147" s="2" t="s">
        <v>36</v>
      </c>
      <c r="B147" s="3" t="s">
        <v>183</v>
      </c>
      <c r="C147" s="27">
        <f>C148+C157+C177+C238+C253+C258</f>
        <v>1162060368.3</v>
      </c>
      <c r="D147" s="27">
        <f>D148+D157+D177+D238</f>
        <v>857371927.08999991</v>
      </c>
      <c r="E147" s="34">
        <f t="shared" si="9"/>
        <v>73.780325917513693</v>
      </c>
    </row>
    <row r="148" spans="1:5" ht="31.5">
      <c r="A148" s="2" t="s">
        <v>95</v>
      </c>
      <c r="B148" s="3" t="s">
        <v>184</v>
      </c>
      <c r="C148" s="27">
        <f>C149+C151+C153</f>
        <v>280749232</v>
      </c>
      <c r="D148" s="27">
        <f>D149+D151+D153</f>
        <v>192150443</v>
      </c>
      <c r="E148" s="34">
        <f t="shared" si="9"/>
        <v>68.442019104080757</v>
      </c>
    </row>
    <row r="149" spans="1:5" ht="31.5">
      <c r="A149" s="6" t="s">
        <v>96</v>
      </c>
      <c r="B149" s="7" t="s">
        <v>37</v>
      </c>
      <c r="C149" s="29">
        <f>C150</f>
        <v>231031000</v>
      </c>
      <c r="D149" s="29">
        <f>D150</f>
        <v>173400000</v>
      </c>
      <c r="E149" s="35">
        <f t="shared" si="9"/>
        <v>75.054862767334257</v>
      </c>
    </row>
    <row r="150" spans="1:5" ht="63">
      <c r="A150" s="4" t="s">
        <v>97</v>
      </c>
      <c r="B150" s="5" t="s">
        <v>416</v>
      </c>
      <c r="C150" s="28">
        <v>231031000</v>
      </c>
      <c r="D150" s="28">
        <v>173400000</v>
      </c>
      <c r="E150" s="35">
        <f t="shared" si="9"/>
        <v>75.054862767334257</v>
      </c>
    </row>
    <row r="151" spans="1:5" ht="31.5">
      <c r="A151" s="6" t="s">
        <v>98</v>
      </c>
      <c r="B151" s="7" t="s">
        <v>38</v>
      </c>
      <c r="C151" s="29">
        <f>C152</f>
        <v>15112000</v>
      </c>
      <c r="D151" s="29">
        <f>D152</f>
        <v>11334000</v>
      </c>
      <c r="E151" s="35">
        <f t="shared" si="9"/>
        <v>75</v>
      </c>
    </row>
    <row r="152" spans="1:5" ht="63">
      <c r="A152" s="4" t="s">
        <v>153</v>
      </c>
      <c r="B152" s="5" t="s">
        <v>417</v>
      </c>
      <c r="C152" s="28">
        <v>15112000</v>
      </c>
      <c r="D152" s="28">
        <v>11334000</v>
      </c>
      <c r="E152" s="35">
        <f t="shared" si="9"/>
        <v>75</v>
      </c>
    </row>
    <row r="153" spans="1:5" ht="15.75">
      <c r="A153" s="6" t="s">
        <v>162</v>
      </c>
      <c r="B153" s="9" t="s">
        <v>82</v>
      </c>
      <c r="C153" s="29">
        <f>C154</f>
        <v>34606232</v>
      </c>
      <c r="D153" s="29">
        <f>D154</f>
        <v>7416443</v>
      </c>
      <c r="E153" s="35">
        <f t="shared" si="9"/>
        <v>21.430946310479566</v>
      </c>
    </row>
    <row r="154" spans="1:5" ht="31.5">
      <c r="A154" s="6" t="s">
        <v>163</v>
      </c>
      <c r="B154" s="7" t="s">
        <v>39</v>
      </c>
      <c r="C154" s="29">
        <f>C155+C156</f>
        <v>34606232</v>
      </c>
      <c r="D154" s="29">
        <f>D155+D156</f>
        <v>7416443</v>
      </c>
      <c r="E154" s="35">
        <f t="shared" si="9"/>
        <v>21.430946310479566</v>
      </c>
    </row>
    <row r="155" spans="1:5" ht="78.75">
      <c r="A155" s="4" t="s">
        <v>291</v>
      </c>
      <c r="B155" s="5" t="s">
        <v>292</v>
      </c>
      <c r="C155" s="28">
        <v>33565914</v>
      </c>
      <c r="D155" s="28">
        <v>6656443</v>
      </c>
      <c r="E155" s="35">
        <f t="shared" si="9"/>
        <v>19.830960062639736</v>
      </c>
    </row>
    <row r="156" spans="1:5" ht="86.25" customHeight="1">
      <c r="A156" s="4" t="s">
        <v>418</v>
      </c>
      <c r="B156" s="5" t="s">
        <v>419</v>
      </c>
      <c r="C156" s="28">
        <v>1040318</v>
      </c>
      <c r="D156" s="28">
        <v>760000</v>
      </c>
      <c r="E156" s="35">
        <f t="shared" si="9"/>
        <v>73.054585232592345</v>
      </c>
    </row>
    <row r="157" spans="1:5" ht="47.25">
      <c r="A157" s="2" t="s">
        <v>154</v>
      </c>
      <c r="B157" s="3" t="s">
        <v>185</v>
      </c>
      <c r="C157" s="31">
        <f>C158+C161+C167+C164</f>
        <v>55112274</v>
      </c>
      <c r="D157" s="31">
        <f>D158+D167+D161+D164</f>
        <v>34242906.689999998</v>
      </c>
      <c r="E157" s="34">
        <f t="shared" si="9"/>
        <v>62.132995437640616</v>
      </c>
    </row>
    <row r="158" spans="1:5" ht="78.75">
      <c r="A158" s="7" t="s">
        <v>161</v>
      </c>
      <c r="B158" s="7" t="s">
        <v>40</v>
      </c>
      <c r="C158" s="29">
        <f>C159</f>
        <v>6928662</v>
      </c>
      <c r="D158" s="29">
        <f>D159</f>
        <v>3145018.96</v>
      </c>
      <c r="E158" s="35">
        <f t="shared" si="9"/>
        <v>45.391432862506498</v>
      </c>
    </row>
    <row r="159" spans="1:5" ht="94.5">
      <c r="A159" s="7" t="s">
        <v>160</v>
      </c>
      <c r="B159" s="7" t="s">
        <v>41</v>
      </c>
      <c r="C159" s="29">
        <f>C160</f>
        <v>6928662</v>
      </c>
      <c r="D159" s="29">
        <f>D160</f>
        <v>3145018.96</v>
      </c>
      <c r="E159" s="35">
        <f t="shared" si="9"/>
        <v>45.391432862506498</v>
      </c>
    </row>
    <row r="160" spans="1:5" ht="110.25">
      <c r="A160" s="5" t="s">
        <v>159</v>
      </c>
      <c r="B160" s="5" t="s">
        <v>420</v>
      </c>
      <c r="C160" s="28">
        <v>6928662</v>
      </c>
      <c r="D160" s="28">
        <v>3145018.96</v>
      </c>
      <c r="E160" s="35">
        <f t="shared" si="9"/>
        <v>45.391432862506498</v>
      </c>
    </row>
    <row r="161" spans="1:5" ht="94.5">
      <c r="A161" s="7" t="s">
        <v>310</v>
      </c>
      <c r="B161" s="7" t="s">
        <v>311</v>
      </c>
      <c r="C161" s="29">
        <f>C162</f>
        <v>12177190</v>
      </c>
      <c r="D161" s="28">
        <f>D162</f>
        <v>5000000</v>
      </c>
      <c r="E161" s="35">
        <f t="shared" si="9"/>
        <v>41.060375998075088</v>
      </c>
    </row>
    <row r="162" spans="1:5" ht="78.75">
      <c r="A162" s="7" t="s">
        <v>423</v>
      </c>
      <c r="B162" s="7" t="s">
        <v>424</v>
      </c>
      <c r="C162" s="29">
        <f>C163</f>
        <v>12177190</v>
      </c>
      <c r="D162" s="28">
        <f>D163</f>
        <v>5000000</v>
      </c>
      <c r="E162" s="35">
        <f t="shared" si="9"/>
        <v>41.060375998075088</v>
      </c>
    </row>
    <row r="163" spans="1:5" ht="78.75">
      <c r="A163" s="5" t="s">
        <v>421</v>
      </c>
      <c r="B163" s="5" t="s">
        <v>422</v>
      </c>
      <c r="C163" s="28">
        <v>12177190</v>
      </c>
      <c r="D163" s="28">
        <v>5000000</v>
      </c>
      <c r="E163" s="35">
        <f t="shared" si="9"/>
        <v>41.060375998075088</v>
      </c>
    </row>
    <row r="164" spans="1:5" ht="47.25">
      <c r="A164" s="7" t="s">
        <v>296</v>
      </c>
      <c r="B164" s="7" t="s">
        <v>297</v>
      </c>
      <c r="C164" s="29">
        <f>C165</f>
        <v>92574</v>
      </c>
      <c r="D164" s="29">
        <f>D165</f>
        <v>92573.98</v>
      </c>
      <c r="E164" s="35">
        <f t="shared" si="9"/>
        <v>99.999978395661842</v>
      </c>
    </row>
    <row r="165" spans="1:5" ht="47.25">
      <c r="A165" s="7" t="s">
        <v>295</v>
      </c>
      <c r="B165" s="7" t="s">
        <v>294</v>
      </c>
      <c r="C165" s="29">
        <f>C166</f>
        <v>92574</v>
      </c>
      <c r="D165" s="29">
        <f>D166</f>
        <v>92573.98</v>
      </c>
      <c r="E165" s="35">
        <f t="shared" si="9"/>
        <v>99.999978395661842</v>
      </c>
    </row>
    <row r="166" spans="1:5" ht="47.25">
      <c r="A166" s="5" t="s">
        <v>293</v>
      </c>
      <c r="B166" s="5" t="s">
        <v>294</v>
      </c>
      <c r="C166" s="28">
        <v>92574</v>
      </c>
      <c r="D166" s="28">
        <v>92573.98</v>
      </c>
      <c r="E166" s="35">
        <f t="shared" si="9"/>
        <v>99.999978395661842</v>
      </c>
    </row>
    <row r="167" spans="1:5" ht="15.75">
      <c r="A167" s="7" t="s">
        <v>99</v>
      </c>
      <c r="B167" s="7" t="s">
        <v>42</v>
      </c>
      <c r="C167" s="29">
        <f>C168</f>
        <v>35913848</v>
      </c>
      <c r="D167" s="29">
        <f>D168</f>
        <v>26005313.75</v>
      </c>
      <c r="E167" s="35">
        <f t="shared" si="9"/>
        <v>72.410268456891615</v>
      </c>
    </row>
    <row r="168" spans="1:5" ht="31.5">
      <c r="A168" s="7" t="s">
        <v>100</v>
      </c>
      <c r="B168" s="7" t="s">
        <v>43</v>
      </c>
      <c r="C168" s="32">
        <f>SUM(C169:C176)</f>
        <v>35913848</v>
      </c>
      <c r="D168" s="32">
        <f>SUM(D169:D176)</f>
        <v>26005313.75</v>
      </c>
      <c r="E168" s="35">
        <f t="shared" si="9"/>
        <v>72.410268456891615</v>
      </c>
    </row>
    <row r="169" spans="1:5" ht="63">
      <c r="A169" s="5" t="s">
        <v>478</v>
      </c>
      <c r="B169" s="5" t="s">
        <v>479</v>
      </c>
      <c r="C169" s="41">
        <v>5950000</v>
      </c>
      <c r="D169" s="41">
        <v>2591397.9500000002</v>
      </c>
      <c r="E169" s="36">
        <f>D169/C169*100</f>
        <v>43.55290672268908</v>
      </c>
    </row>
    <row r="170" spans="1:5" ht="63">
      <c r="A170" s="5" t="s">
        <v>101</v>
      </c>
      <c r="B170" s="5" t="s">
        <v>44</v>
      </c>
      <c r="C170" s="28">
        <v>636304</v>
      </c>
      <c r="D170" s="28">
        <v>635104.80000000005</v>
      </c>
      <c r="E170" s="35">
        <f t="shared" si="9"/>
        <v>99.811536624003622</v>
      </c>
    </row>
    <row r="171" spans="1:5" ht="63">
      <c r="A171" s="5" t="s">
        <v>102</v>
      </c>
      <c r="B171" s="5" t="s">
        <v>45</v>
      </c>
      <c r="C171" s="28">
        <v>10762478</v>
      </c>
      <c r="D171" s="28">
        <v>8379602</v>
      </c>
      <c r="E171" s="35">
        <f t="shared" si="9"/>
        <v>77.859411187646572</v>
      </c>
    </row>
    <row r="172" spans="1:5" ht="63">
      <c r="A172" s="5" t="s">
        <v>231</v>
      </c>
      <c r="B172" s="5" t="s">
        <v>222</v>
      </c>
      <c r="C172" s="28">
        <v>1500000</v>
      </c>
      <c r="D172" s="28">
        <v>1500000</v>
      </c>
      <c r="E172" s="35">
        <f t="shared" si="9"/>
        <v>100</v>
      </c>
    </row>
    <row r="173" spans="1:5" ht="31.5">
      <c r="A173" s="5" t="s">
        <v>480</v>
      </c>
      <c r="B173" s="5" t="s">
        <v>481</v>
      </c>
      <c r="C173" s="28">
        <v>29766</v>
      </c>
      <c r="D173" s="28">
        <v>29766</v>
      </c>
      <c r="E173" s="35">
        <f t="shared" si="9"/>
        <v>100</v>
      </c>
    </row>
    <row r="174" spans="1:5" ht="47.25">
      <c r="A174" s="5" t="s">
        <v>425</v>
      </c>
      <c r="B174" s="5" t="s">
        <v>426</v>
      </c>
      <c r="C174" s="28">
        <v>2030176</v>
      </c>
      <c r="D174" s="28">
        <v>1520176</v>
      </c>
      <c r="E174" s="35">
        <f t="shared" si="9"/>
        <v>74.879025266774903</v>
      </c>
    </row>
    <row r="175" spans="1:5" ht="47.25">
      <c r="A175" s="5" t="s">
        <v>103</v>
      </c>
      <c r="B175" s="5" t="s">
        <v>46</v>
      </c>
      <c r="C175" s="28">
        <v>14623419</v>
      </c>
      <c r="D175" s="28">
        <v>10967562</v>
      </c>
      <c r="E175" s="35">
        <f t="shared" si="9"/>
        <v>74.99998461372131</v>
      </c>
    </row>
    <row r="176" spans="1:5" ht="47.25">
      <c r="A176" s="5" t="s">
        <v>223</v>
      </c>
      <c r="B176" s="5" t="s">
        <v>224</v>
      </c>
      <c r="C176" s="28">
        <v>381705</v>
      </c>
      <c r="D176" s="28">
        <v>381705</v>
      </c>
      <c r="E176" s="35">
        <f t="shared" si="9"/>
        <v>100</v>
      </c>
    </row>
    <row r="177" spans="1:5" ht="31.5">
      <c r="A177" s="3" t="s">
        <v>104</v>
      </c>
      <c r="B177" s="3" t="s">
        <v>83</v>
      </c>
      <c r="C177" s="27">
        <f>C178+C182+C209+C212+C215+C218+C221+C224+C226+C228+C230+C232+C235</f>
        <v>708388860</v>
      </c>
      <c r="D177" s="27">
        <f>D178+D182+D209+D212+D215+D218+D221+D224+D226+D228+D230+D232+D235</f>
        <v>540894599.61000001</v>
      </c>
      <c r="E177" s="34">
        <f t="shared" si="9"/>
        <v>76.355604972387624</v>
      </c>
    </row>
    <row r="178" spans="1:5" ht="94.5">
      <c r="A178" s="6" t="s">
        <v>105</v>
      </c>
      <c r="B178" s="7" t="s">
        <v>186</v>
      </c>
      <c r="C178" s="29">
        <f>C179</f>
        <v>3948359</v>
      </c>
      <c r="D178" s="29">
        <f>D179</f>
        <v>2890302.03</v>
      </c>
      <c r="E178" s="35">
        <f t="shared" si="9"/>
        <v>73.202614807822684</v>
      </c>
    </row>
    <row r="179" spans="1:5" ht="63">
      <c r="A179" s="6" t="s">
        <v>106</v>
      </c>
      <c r="B179" s="7" t="s">
        <v>63</v>
      </c>
      <c r="C179" s="29">
        <f>C180</f>
        <v>3948359</v>
      </c>
      <c r="D179" s="29">
        <f>D180</f>
        <v>2890302.03</v>
      </c>
      <c r="E179" s="35">
        <f t="shared" si="9"/>
        <v>73.202614807822684</v>
      </c>
    </row>
    <row r="180" spans="1:5" ht="78.75">
      <c r="A180" s="4" t="s">
        <v>107</v>
      </c>
      <c r="B180" s="5" t="s">
        <v>427</v>
      </c>
      <c r="C180" s="28">
        <v>3948359</v>
      </c>
      <c r="D180" s="28">
        <v>2890302.03</v>
      </c>
      <c r="E180" s="35">
        <f t="shared" si="9"/>
        <v>73.202614807822684</v>
      </c>
    </row>
    <row r="181" spans="1:5" ht="63">
      <c r="A181" s="7" t="s">
        <v>108</v>
      </c>
      <c r="B181" s="7" t="s">
        <v>187</v>
      </c>
      <c r="C181" s="29">
        <f>C182</f>
        <v>632424210</v>
      </c>
      <c r="D181" s="29">
        <f>SUM(D183:D208)</f>
        <v>479350737.69</v>
      </c>
      <c r="E181" s="35">
        <f t="shared" si="9"/>
        <v>75.795760205005436</v>
      </c>
    </row>
    <row r="182" spans="1:5" ht="63">
      <c r="A182" s="7" t="s">
        <v>109</v>
      </c>
      <c r="B182" s="7" t="s">
        <v>188</v>
      </c>
      <c r="C182" s="29">
        <f>SUM(C183:C208)</f>
        <v>632424210</v>
      </c>
      <c r="D182" s="29">
        <f>SUM(D183:D208)</f>
        <v>479350737.69</v>
      </c>
      <c r="E182" s="35">
        <f t="shared" si="9"/>
        <v>75.795760205005436</v>
      </c>
    </row>
    <row r="183" spans="1:5" ht="47.25">
      <c r="A183" s="5" t="s">
        <v>312</v>
      </c>
      <c r="B183" s="5" t="s">
        <v>313</v>
      </c>
      <c r="C183" s="28">
        <v>205732</v>
      </c>
      <c r="D183" s="28">
        <v>205732</v>
      </c>
      <c r="E183" s="35">
        <f t="shared" si="9"/>
        <v>100</v>
      </c>
    </row>
    <row r="184" spans="1:5" ht="47.25">
      <c r="A184" s="5" t="s">
        <v>110</v>
      </c>
      <c r="B184" s="5" t="s">
        <v>47</v>
      </c>
      <c r="C184" s="28">
        <v>1630948</v>
      </c>
      <c r="D184" s="28">
        <v>1300000</v>
      </c>
      <c r="E184" s="35">
        <f t="shared" si="9"/>
        <v>79.70824330389442</v>
      </c>
    </row>
    <row r="185" spans="1:5" ht="47.25">
      <c r="A185" s="5" t="s">
        <v>111</v>
      </c>
      <c r="B185" s="5" t="s">
        <v>48</v>
      </c>
      <c r="C185" s="28">
        <v>24930</v>
      </c>
      <c r="D185" s="28">
        <v>18702</v>
      </c>
      <c r="E185" s="35">
        <f t="shared" si="9"/>
        <v>75.018050541516246</v>
      </c>
    </row>
    <row r="186" spans="1:5" ht="94.5" customHeight="1">
      <c r="A186" s="5" t="s">
        <v>112</v>
      </c>
      <c r="B186" s="5" t="s">
        <v>428</v>
      </c>
      <c r="C186" s="28">
        <v>3677868</v>
      </c>
      <c r="D186" s="28">
        <v>3677868</v>
      </c>
      <c r="E186" s="35">
        <f t="shared" si="9"/>
        <v>100</v>
      </c>
    </row>
    <row r="187" spans="1:5" ht="47.25">
      <c r="A187" s="5" t="s">
        <v>113</v>
      </c>
      <c r="B187" s="5" t="s">
        <v>49</v>
      </c>
      <c r="C187" s="28">
        <v>175681</v>
      </c>
      <c r="D187" s="28">
        <v>175681</v>
      </c>
      <c r="E187" s="35">
        <f t="shared" si="9"/>
        <v>100</v>
      </c>
    </row>
    <row r="188" spans="1:5" ht="78.75">
      <c r="A188" s="5" t="s">
        <v>114</v>
      </c>
      <c r="B188" s="5" t="s">
        <v>50</v>
      </c>
      <c r="C188" s="28">
        <v>6664469</v>
      </c>
      <c r="D188" s="28">
        <v>2972374</v>
      </c>
      <c r="E188" s="35">
        <f t="shared" si="9"/>
        <v>44.60031249301332</v>
      </c>
    </row>
    <row r="189" spans="1:5" ht="31.5">
      <c r="A189" s="5" t="s">
        <v>115</v>
      </c>
      <c r="B189" s="5" t="s">
        <v>51</v>
      </c>
      <c r="C189" s="28">
        <v>2129360</v>
      </c>
      <c r="D189" s="28">
        <v>1415648.49</v>
      </c>
      <c r="E189" s="35">
        <f t="shared" si="9"/>
        <v>66.482346338806025</v>
      </c>
    </row>
    <row r="190" spans="1:5" ht="31.5">
      <c r="A190" s="5" t="s">
        <v>116</v>
      </c>
      <c r="B190" s="5" t="s">
        <v>429</v>
      </c>
      <c r="C190" s="28">
        <v>417759824</v>
      </c>
      <c r="D190" s="28">
        <v>322335203</v>
      </c>
      <c r="E190" s="35">
        <f t="shared" si="9"/>
        <v>77.158018670555549</v>
      </c>
    </row>
    <row r="191" spans="1:5" ht="31.5">
      <c r="A191" s="5" t="s">
        <v>117</v>
      </c>
      <c r="B191" s="5" t="s">
        <v>52</v>
      </c>
      <c r="C191" s="28">
        <v>15649564</v>
      </c>
      <c r="D191" s="28">
        <v>9296900</v>
      </c>
      <c r="E191" s="35">
        <f t="shared" si="9"/>
        <v>59.406766859447337</v>
      </c>
    </row>
    <row r="192" spans="1:5" ht="78.75">
      <c r="A192" s="5" t="s">
        <v>118</v>
      </c>
      <c r="B192" s="5" t="s">
        <v>53</v>
      </c>
      <c r="C192" s="28">
        <v>26647338</v>
      </c>
      <c r="D192" s="28">
        <v>19720230</v>
      </c>
      <c r="E192" s="35">
        <f t="shared" si="9"/>
        <v>74.004502813751984</v>
      </c>
    </row>
    <row r="193" spans="1:5" ht="63">
      <c r="A193" s="5" t="s">
        <v>119</v>
      </c>
      <c r="B193" s="5" t="s">
        <v>54</v>
      </c>
      <c r="C193" s="28">
        <v>23298299</v>
      </c>
      <c r="D193" s="28">
        <v>16031341.800000001</v>
      </c>
      <c r="E193" s="35">
        <f t="shared" si="9"/>
        <v>68.80906541717917</v>
      </c>
    </row>
    <row r="194" spans="1:5" ht="31.5">
      <c r="A194" s="5" t="s">
        <v>120</v>
      </c>
      <c r="B194" s="5" t="s">
        <v>55</v>
      </c>
      <c r="C194" s="28">
        <v>2465606</v>
      </c>
      <c r="D194" s="28">
        <v>1854549</v>
      </c>
      <c r="E194" s="35">
        <f t="shared" si="9"/>
        <v>75.21676212663337</v>
      </c>
    </row>
    <row r="195" spans="1:5" ht="47.25">
      <c r="A195" s="5" t="s">
        <v>314</v>
      </c>
      <c r="B195" s="5" t="s">
        <v>315</v>
      </c>
      <c r="C195" s="28">
        <v>10647</v>
      </c>
      <c r="D195" s="28">
        <v>0</v>
      </c>
      <c r="E195" s="35">
        <f t="shared" si="9"/>
        <v>0</v>
      </c>
    </row>
    <row r="196" spans="1:5" ht="78.75">
      <c r="A196" s="5" t="s">
        <v>216</v>
      </c>
      <c r="B196" s="5" t="s">
        <v>430</v>
      </c>
      <c r="C196" s="28">
        <v>2517696</v>
      </c>
      <c r="D196" s="28">
        <v>1587308</v>
      </c>
      <c r="E196" s="35">
        <f t="shared" si="9"/>
        <v>63.046054805663587</v>
      </c>
    </row>
    <row r="197" spans="1:5" ht="31.5">
      <c r="A197" s="5" t="s">
        <v>316</v>
      </c>
      <c r="B197" s="5" t="s">
        <v>317</v>
      </c>
      <c r="C197" s="28">
        <v>629110</v>
      </c>
      <c r="D197" s="28">
        <v>0</v>
      </c>
      <c r="E197" s="35">
        <f t="shared" si="9"/>
        <v>0</v>
      </c>
    </row>
    <row r="198" spans="1:5" ht="78.75">
      <c r="A198" s="5" t="s">
        <v>121</v>
      </c>
      <c r="B198" s="5" t="s">
        <v>56</v>
      </c>
      <c r="C198" s="28">
        <v>9486028</v>
      </c>
      <c r="D198" s="28">
        <v>9199821.8100000005</v>
      </c>
      <c r="E198" s="35">
        <f t="shared" si="9"/>
        <v>96.98286585281005</v>
      </c>
    </row>
    <row r="199" spans="1:5" ht="31.5">
      <c r="A199" s="5" t="s">
        <v>122</v>
      </c>
      <c r="B199" s="5" t="s">
        <v>57</v>
      </c>
      <c r="C199" s="28">
        <v>3498626</v>
      </c>
      <c r="D199" s="28">
        <v>3498625.22</v>
      </c>
      <c r="E199" s="35">
        <f t="shared" si="9"/>
        <v>99.999977705533553</v>
      </c>
    </row>
    <row r="200" spans="1:5" ht="110.25">
      <c r="A200" s="5" t="s">
        <v>123</v>
      </c>
      <c r="B200" s="5" t="s">
        <v>58</v>
      </c>
      <c r="C200" s="28">
        <v>94522915</v>
      </c>
      <c r="D200" s="28">
        <v>70273168</v>
      </c>
      <c r="E200" s="35">
        <f t="shared" si="9"/>
        <v>74.345113034230906</v>
      </c>
    </row>
    <row r="201" spans="1:5" ht="31.5">
      <c r="A201" s="5" t="s">
        <v>124</v>
      </c>
      <c r="B201" s="5" t="s">
        <v>59</v>
      </c>
      <c r="C201" s="28">
        <v>6500000</v>
      </c>
      <c r="D201" s="28">
        <v>2953886.8</v>
      </c>
      <c r="E201" s="35">
        <f t="shared" si="9"/>
        <v>45.444412307692303</v>
      </c>
    </row>
    <row r="202" spans="1:5" ht="31.5">
      <c r="A202" s="5" t="s">
        <v>125</v>
      </c>
      <c r="B202" s="5" t="s">
        <v>220</v>
      </c>
      <c r="C202" s="28">
        <v>2466114</v>
      </c>
      <c r="D202" s="28">
        <v>2466113.2599999998</v>
      </c>
      <c r="E202" s="35">
        <f t="shared" si="9"/>
        <v>99.999969993276864</v>
      </c>
    </row>
    <row r="203" spans="1:5" ht="78.75">
      <c r="A203" s="5" t="s">
        <v>126</v>
      </c>
      <c r="B203" s="5" t="s">
        <v>215</v>
      </c>
      <c r="C203" s="28">
        <v>4481475</v>
      </c>
      <c r="D203" s="28">
        <v>4481474.71</v>
      </c>
      <c r="E203" s="35">
        <f t="shared" si="9"/>
        <v>99.999993528916264</v>
      </c>
    </row>
    <row r="204" spans="1:5" ht="47.25">
      <c r="A204" s="4" t="s">
        <v>127</v>
      </c>
      <c r="B204" s="5" t="s">
        <v>60</v>
      </c>
      <c r="C204" s="28">
        <v>7550406</v>
      </c>
      <c r="D204" s="28">
        <v>5522911</v>
      </c>
      <c r="E204" s="35">
        <f t="shared" si="9"/>
        <v>73.147205593977333</v>
      </c>
    </row>
    <row r="205" spans="1:5" ht="94.5">
      <c r="A205" s="4" t="s">
        <v>128</v>
      </c>
      <c r="B205" s="5" t="s">
        <v>61</v>
      </c>
      <c r="C205" s="28">
        <v>84347</v>
      </c>
      <c r="D205" s="28">
        <v>84346.65</v>
      </c>
      <c r="E205" s="35">
        <f t="shared" si="9"/>
        <v>99.999585047482427</v>
      </c>
    </row>
    <row r="206" spans="1:5" ht="78.75">
      <c r="A206" s="4" t="s">
        <v>129</v>
      </c>
      <c r="B206" s="5" t="s">
        <v>62</v>
      </c>
      <c r="C206" s="28">
        <v>2950</v>
      </c>
      <c r="D206" s="28">
        <v>2711.37</v>
      </c>
      <c r="E206" s="35">
        <f t="shared" si="9"/>
        <v>91.910847457627113</v>
      </c>
    </row>
    <row r="207" spans="1:5" ht="47.25">
      <c r="A207" s="4" t="s">
        <v>207</v>
      </c>
      <c r="B207" s="5" t="s">
        <v>431</v>
      </c>
      <c r="C207" s="28">
        <v>157549</v>
      </c>
      <c r="D207" s="28">
        <v>89414</v>
      </c>
      <c r="E207" s="35">
        <f t="shared" ref="E207:E266" si="10">D207/C207*100</f>
        <v>56.753137119245444</v>
      </c>
    </row>
    <row r="208" spans="1:5" ht="63">
      <c r="A208" s="4" t="s">
        <v>208</v>
      </c>
      <c r="B208" s="5" t="s">
        <v>209</v>
      </c>
      <c r="C208" s="28">
        <v>186728</v>
      </c>
      <c r="D208" s="28">
        <v>186727.58</v>
      </c>
      <c r="E208" s="35">
        <f t="shared" si="10"/>
        <v>99.999775073904289</v>
      </c>
    </row>
    <row r="209" spans="1:5" ht="94.5">
      <c r="A209" s="6" t="s">
        <v>130</v>
      </c>
      <c r="B209" s="7" t="s">
        <v>64</v>
      </c>
      <c r="C209" s="29">
        <f>C211</f>
        <v>7469388</v>
      </c>
      <c r="D209" s="29">
        <f>D211</f>
        <v>6528360</v>
      </c>
      <c r="E209" s="35">
        <f t="shared" si="10"/>
        <v>87.401538117982355</v>
      </c>
    </row>
    <row r="210" spans="1:5" ht="78.75">
      <c r="A210" s="6" t="s">
        <v>131</v>
      </c>
      <c r="B210" s="7" t="s">
        <v>65</v>
      </c>
      <c r="C210" s="29">
        <f>C211</f>
        <v>7469388</v>
      </c>
      <c r="D210" s="29">
        <f>D211</f>
        <v>6528360</v>
      </c>
      <c r="E210" s="35">
        <f t="shared" si="10"/>
        <v>87.401538117982355</v>
      </c>
    </row>
    <row r="211" spans="1:5" ht="94.5">
      <c r="A211" s="4" t="s">
        <v>132</v>
      </c>
      <c r="B211" s="5" t="s">
        <v>432</v>
      </c>
      <c r="C211" s="28">
        <v>7469388</v>
      </c>
      <c r="D211" s="28">
        <v>6528360</v>
      </c>
      <c r="E211" s="35">
        <f t="shared" si="10"/>
        <v>87.401538117982355</v>
      </c>
    </row>
    <row r="212" spans="1:5" ht="78.75">
      <c r="A212" s="6" t="s">
        <v>133</v>
      </c>
      <c r="B212" s="7" t="s">
        <v>66</v>
      </c>
      <c r="C212" s="29">
        <f>C213</f>
        <v>523</v>
      </c>
      <c r="D212" s="29">
        <f>D213</f>
        <v>0</v>
      </c>
      <c r="E212" s="35">
        <f t="shared" si="10"/>
        <v>0</v>
      </c>
    </row>
    <row r="213" spans="1:5" ht="78.75">
      <c r="A213" s="6" t="s">
        <v>318</v>
      </c>
      <c r="B213" s="7" t="s">
        <v>195</v>
      </c>
      <c r="C213" s="29">
        <f>C214</f>
        <v>523</v>
      </c>
      <c r="D213" s="29">
        <f>D214</f>
        <v>0</v>
      </c>
      <c r="E213" s="35">
        <f t="shared" si="10"/>
        <v>0</v>
      </c>
    </row>
    <row r="214" spans="1:5" ht="94.5">
      <c r="A214" s="4" t="s">
        <v>134</v>
      </c>
      <c r="B214" s="5" t="s">
        <v>433</v>
      </c>
      <c r="C214" s="28">
        <v>523</v>
      </c>
      <c r="D214" s="28">
        <v>0</v>
      </c>
      <c r="E214" s="35">
        <f t="shared" si="10"/>
        <v>0</v>
      </c>
    </row>
    <row r="215" spans="1:5" ht="110.25">
      <c r="A215" s="6" t="s">
        <v>482</v>
      </c>
      <c r="B215" s="7" t="s">
        <v>483</v>
      </c>
      <c r="C215" s="29">
        <f>C216</f>
        <v>570702</v>
      </c>
      <c r="D215" s="29">
        <f>D216</f>
        <v>142675</v>
      </c>
      <c r="E215" s="35">
        <v>0</v>
      </c>
    </row>
    <row r="216" spans="1:5" ht="110.25">
      <c r="A216" s="6" t="s">
        <v>484</v>
      </c>
      <c r="B216" s="7" t="s">
        <v>485</v>
      </c>
      <c r="C216" s="29">
        <f>C217</f>
        <v>570702</v>
      </c>
      <c r="D216" s="29">
        <f>D217</f>
        <v>142675</v>
      </c>
      <c r="E216" s="35">
        <v>0</v>
      </c>
    </row>
    <row r="217" spans="1:5" ht="110.25">
      <c r="A217" s="4" t="s">
        <v>486</v>
      </c>
      <c r="B217" s="5" t="s">
        <v>485</v>
      </c>
      <c r="C217" s="28">
        <v>570702</v>
      </c>
      <c r="D217" s="28">
        <v>142675</v>
      </c>
      <c r="E217" s="36">
        <f>D217/C217*100</f>
        <v>24.999912388602109</v>
      </c>
    </row>
    <row r="218" spans="1:5" ht="78.75">
      <c r="A218" s="7" t="s">
        <v>135</v>
      </c>
      <c r="B218" s="7" t="s">
        <v>194</v>
      </c>
      <c r="C218" s="29">
        <f>C219</f>
        <v>2685686</v>
      </c>
      <c r="D218" s="29">
        <f>D219</f>
        <v>2685685.36</v>
      </c>
      <c r="E218" s="35">
        <f t="shared" si="10"/>
        <v>99.999976169961798</v>
      </c>
    </row>
    <row r="219" spans="1:5" ht="94.5">
      <c r="A219" s="7" t="s">
        <v>136</v>
      </c>
      <c r="B219" s="7" t="s">
        <v>67</v>
      </c>
      <c r="C219" s="29">
        <f>C220</f>
        <v>2685686</v>
      </c>
      <c r="D219" s="29">
        <f>D220</f>
        <v>2685685.36</v>
      </c>
      <c r="E219" s="35">
        <f t="shared" si="10"/>
        <v>99.999976169961798</v>
      </c>
    </row>
    <row r="220" spans="1:5" ht="110.25">
      <c r="A220" s="5" t="s">
        <v>137</v>
      </c>
      <c r="B220" s="5" t="s">
        <v>434</v>
      </c>
      <c r="C220" s="28">
        <v>2685686</v>
      </c>
      <c r="D220" s="28">
        <v>2685685.36</v>
      </c>
      <c r="E220" s="35">
        <f t="shared" si="10"/>
        <v>99.999976169961798</v>
      </c>
    </row>
    <row r="221" spans="1:5" ht="47.25">
      <c r="A221" s="7" t="s">
        <v>138</v>
      </c>
      <c r="B221" s="7" t="s">
        <v>192</v>
      </c>
      <c r="C221" s="29">
        <f>C222</f>
        <v>4550538</v>
      </c>
      <c r="D221" s="29">
        <f>D222</f>
        <v>4281544.71</v>
      </c>
      <c r="E221" s="35">
        <f t="shared" si="10"/>
        <v>94.088758516026019</v>
      </c>
    </row>
    <row r="222" spans="1:5" ht="47.25">
      <c r="A222" s="7" t="s">
        <v>139</v>
      </c>
      <c r="B222" s="7" t="s">
        <v>193</v>
      </c>
      <c r="C222" s="29">
        <f>C223</f>
        <v>4550538</v>
      </c>
      <c r="D222" s="29">
        <f>D223</f>
        <v>4281544.71</v>
      </c>
      <c r="E222" s="35">
        <f t="shared" si="10"/>
        <v>94.088758516026019</v>
      </c>
    </row>
    <row r="223" spans="1:5" ht="63">
      <c r="A223" s="5" t="s">
        <v>140</v>
      </c>
      <c r="B223" s="5" t="s">
        <v>438</v>
      </c>
      <c r="C223" s="28">
        <v>4550538</v>
      </c>
      <c r="D223" s="28">
        <v>4281544.71</v>
      </c>
      <c r="E223" s="35">
        <f t="shared" si="10"/>
        <v>94.088758516026019</v>
      </c>
    </row>
    <row r="224" spans="1:5" ht="63">
      <c r="A224" s="6" t="s">
        <v>211</v>
      </c>
      <c r="B224" s="7" t="s">
        <v>210</v>
      </c>
      <c r="C224" s="29">
        <f>C225</f>
        <v>16800000</v>
      </c>
      <c r="D224" s="29">
        <f>D225</f>
        <v>14688698.77</v>
      </c>
      <c r="E224" s="35">
        <f t="shared" si="10"/>
        <v>87.432730773809524</v>
      </c>
    </row>
    <row r="225" spans="1:5" ht="78.75">
      <c r="A225" s="4" t="s">
        <v>206</v>
      </c>
      <c r="B225" s="5" t="s">
        <v>435</v>
      </c>
      <c r="C225" s="28">
        <v>16800000</v>
      </c>
      <c r="D225" s="28">
        <v>14688698.77</v>
      </c>
      <c r="E225" s="35">
        <f t="shared" si="10"/>
        <v>87.432730773809524</v>
      </c>
    </row>
    <row r="226" spans="1:5" ht="173.25">
      <c r="A226" s="6" t="s">
        <v>225</v>
      </c>
      <c r="B226" s="7" t="s">
        <v>436</v>
      </c>
      <c r="C226" s="29">
        <f>C227</f>
        <v>14064943</v>
      </c>
      <c r="D226" s="29">
        <f>D227</f>
        <v>11554530</v>
      </c>
      <c r="E226" s="35">
        <f t="shared" si="10"/>
        <v>82.151274982060002</v>
      </c>
    </row>
    <row r="227" spans="1:5" ht="173.25">
      <c r="A227" s="4" t="s">
        <v>226</v>
      </c>
      <c r="B227" s="5" t="s">
        <v>436</v>
      </c>
      <c r="C227" s="28">
        <v>14064943</v>
      </c>
      <c r="D227" s="28">
        <v>11554530</v>
      </c>
      <c r="E227" s="35">
        <f t="shared" si="10"/>
        <v>82.151274982060002</v>
      </c>
    </row>
    <row r="228" spans="1:5" ht="94.5">
      <c r="A228" s="6" t="s">
        <v>212</v>
      </c>
      <c r="B228" s="7" t="s">
        <v>213</v>
      </c>
      <c r="C228" s="29">
        <f>C229</f>
        <v>13831740</v>
      </c>
      <c r="D228" s="29">
        <f>D229</f>
        <v>8938750</v>
      </c>
      <c r="E228" s="35">
        <f t="shared" si="10"/>
        <v>64.624913423763033</v>
      </c>
    </row>
    <row r="229" spans="1:5" ht="92.25" customHeight="1">
      <c r="A229" s="4" t="s">
        <v>205</v>
      </c>
      <c r="B229" s="5" t="s">
        <v>439</v>
      </c>
      <c r="C229" s="28">
        <v>13831740</v>
      </c>
      <c r="D229" s="28">
        <v>8938750</v>
      </c>
      <c r="E229" s="35">
        <f t="shared" si="10"/>
        <v>64.624913423763033</v>
      </c>
    </row>
    <row r="230" spans="1:5" ht="63">
      <c r="A230" s="6" t="s">
        <v>219</v>
      </c>
      <c r="B230" s="7" t="s">
        <v>218</v>
      </c>
      <c r="C230" s="29">
        <f>C231</f>
        <v>10503262</v>
      </c>
      <c r="D230" s="29">
        <f>D231</f>
        <v>8657478</v>
      </c>
      <c r="E230" s="35">
        <f t="shared" si="10"/>
        <v>82.426564242613381</v>
      </c>
    </row>
    <row r="231" spans="1:5" ht="78.75">
      <c r="A231" s="4" t="s">
        <v>217</v>
      </c>
      <c r="B231" s="5" t="s">
        <v>437</v>
      </c>
      <c r="C231" s="28">
        <v>10503262</v>
      </c>
      <c r="D231" s="28">
        <v>8657478</v>
      </c>
      <c r="E231" s="35">
        <f t="shared" si="10"/>
        <v>82.426564242613381</v>
      </c>
    </row>
    <row r="232" spans="1:5" ht="78.75">
      <c r="A232" s="6" t="s">
        <v>141</v>
      </c>
      <c r="B232" s="7" t="s">
        <v>191</v>
      </c>
      <c r="C232" s="29">
        <f>C233</f>
        <v>187200</v>
      </c>
      <c r="D232" s="29">
        <f>D233</f>
        <v>169560.58</v>
      </c>
      <c r="E232" s="35">
        <f t="shared" si="10"/>
        <v>90.577232905982896</v>
      </c>
    </row>
    <row r="233" spans="1:5" ht="63">
      <c r="A233" s="6" t="s">
        <v>142</v>
      </c>
      <c r="B233" s="7" t="s">
        <v>68</v>
      </c>
      <c r="C233" s="29">
        <f>C234</f>
        <v>187200</v>
      </c>
      <c r="D233" s="29">
        <f>D234</f>
        <v>169560.58</v>
      </c>
      <c r="E233" s="35">
        <f t="shared" si="10"/>
        <v>90.577232905982896</v>
      </c>
    </row>
    <row r="234" spans="1:5" ht="94.5">
      <c r="A234" s="4" t="s">
        <v>143</v>
      </c>
      <c r="B234" s="5" t="s">
        <v>440</v>
      </c>
      <c r="C234" s="28">
        <v>187200</v>
      </c>
      <c r="D234" s="28">
        <v>169560.58</v>
      </c>
      <c r="E234" s="35">
        <f t="shared" si="10"/>
        <v>90.577232905982896</v>
      </c>
    </row>
    <row r="235" spans="1:5" ht="31.5">
      <c r="A235" s="6" t="s">
        <v>144</v>
      </c>
      <c r="B235" s="7" t="s">
        <v>189</v>
      </c>
      <c r="C235" s="29">
        <f>C236</f>
        <v>1352309</v>
      </c>
      <c r="D235" s="29">
        <f>D236</f>
        <v>1006277.47</v>
      </c>
      <c r="E235" s="35">
        <f t="shared" si="10"/>
        <v>74.411800113731402</v>
      </c>
    </row>
    <row r="236" spans="1:5" ht="47.25">
      <c r="A236" s="6" t="s">
        <v>145</v>
      </c>
      <c r="B236" s="7" t="s">
        <v>190</v>
      </c>
      <c r="C236" s="29">
        <f>C237</f>
        <v>1352309</v>
      </c>
      <c r="D236" s="29">
        <f>D237</f>
        <v>1006277.47</v>
      </c>
      <c r="E236" s="35">
        <f t="shared" si="10"/>
        <v>74.411800113731402</v>
      </c>
    </row>
    <row r="237" spans="1:5" ht="63">
      <c r="A237" s="4" t="s">
        <v>146</v>
      </c>
      <c r="B237" s="5" t="s">
        <v>441</v>
      </c>
      <c r="C237" s="28">
        <v>1352309</v>
      </c>
      <c r="D237" s="28">
        <v>1006277.47</v>
      </c>
      <c r="E237" s="35">
        <f t="shared" si="10"/>
        <v>74.411800113731402</v>
      </c>
    </row>
    <row r="238" spans="1:5" ht="15.75">
      <c r="A238" s="2" t="s">
        <v>147</v>
      </c>
      <c r="B238" s="3" t="s">
        <v>69</v>
      </c>
      <c r="C238" s="27">
        <f>C239+C245+C248</f>
        <v>117810002.3</v>
      </c>
      <c r="D238" s="27">
        <f>D239+D245+D248</f>
        <v>90083977.790000007</v>
      </c>
      <c r="E238" s="34">
        <f t="shared" si="10"/>
        <v>76.465474943802803</v>
      </c>
    </row>
    <row r="239" spans="1:5" ht="78.75">
      <c r="A239" s="6" t="s">
        <v>148</v>
      </c>
      <c r="B239" s="7" t="s">
        <v>70</v>
      </c>
      <c r="C239" s="29">
        <f>C240</f>
        <v>109456683.63</v>
      </c>
      <c r="D239" s="29">
        <f>D240</f>
        <v>83542831.230000004</v>
      </c>
      <c r="E239" s="35">
        <f t="shared" si="10"/>
        <v>76.325015941833726</v>
      </c>
    </row>
    <row r="240" spans="1:5" ht="92.25" customHeight="1">
      <c r="A240" s="6" t="s">
        <v>149</v>
      </c>
      <c r="B240" s="7" t="s">
        <v>71</v>
      </c>
      <c r="C240" s="29">
        <f>C241+C242+C244+C243</f>
        <v>109456683.63</v>
      </c>
      <c r="D240" s="29">
        <f>D241+D242+D244+D243</f>
        <v>83542831.230000004</v>
      </c>
      <c r="E240" s="35">
        <f t="shared" si="10"/>
        <v>76.325015941833726</v>
      </c>
    </row>
    <row r="241" spans="1:5" ht="84.75" customHeight="1">
      <c r="A241" s="4" t="s">
        <v>150</v>
      </c>
      <c r="B241" s="5" t="s">
        <v>71</v>
      </c>
      <c r="C241" s="28">
        <v>998967</v>
      </c>
      <c r="D241" s="28">
        <v>828479</v>
      </c>
      <c r="E241" s="35">
        <f t="shared" si="10"/>
        <v>82.933570378200685</v>
      </c>
    </row>
    <row r="242" spans="1:5" ht="92.25" customHeight="1">
      <c r="A242" s="4" t="s">
        <v>151</v>
      </c>
      <c r="B242" s="5" t="s">
        <v>71</v>
      </c>
      <c r="C242" s="28">
        <v>566869</v>
      </c>
      <c r="D242" s="28">
        <v>414911.75</v>
      </c>
      <c r="E242" s="35">
        <f t="shared" si="10"/>
        <v>73.193586172466652</v>
      </c>
    </row>
    <row r="243" spans="1:5" ht="92.25" customHeight="1">
      <c r="A243" s="4" t="s">
        <v>487</v>
      </c>
      <c r="B243" s="5" t="s">
        <v>488</v>
      </c>
      <c r="C243" s="28">
        <v>107257847.63</v>
      </c>
      <c r="D243" s="28">
        <v>81684440.480000004</v>
      </c>
      <c r="E243" s="35">
        <f t="shared" si="10"/>
        <v>76.157075948215166</v>
      </c>
    </row>
    <row r="244" spans="1:5" ht="67.5" customHeight="1">
      <c r="A244" s="4" t="s">
        <v>152</v>
      </c>
      <c r="B244" s="5" t="s">
        <v>71</v>
      </c>
      <c r="C244" s="28">
        <v>633000</v>
      </c>
      <c r="D244" s="28">
        <v>615000</v>
      </c>
      <c r="E244" s="35">
        <f t="shared" si="10"/>
        <v>97.156398104265406</v>
      </c>
    </row>
    <row r="245" spans="1:5" ht="54" customHeight="1">
      <c r="A245" s="6" t="s">
        <v>299</v>
      </c>
      <c r="B245" s="7" t="s">
        <v>302</v>
      </c>
      <c r="C245" s="29">
        <f>C246</f>
        <v>104166.67</v>
      </c>
      <c r="D245" s="29">
        <f>D246</f>
        <v>104166.67</v>
      </c>
      <c r="E245" s="35">
        <f t="shared" si="10"/>
        <v>100</v>
      </c>
    </row>
    <row r="246" spans="1:5" ht="67.5" customHeight="1">
      <c r="A246" s="6" t="s">
        <v>298</v>
      </c>
      <c r="B246" s="7" t="s">
        <v>300</v>
      </c>
      <c r="C246" s="29">
        <f>C247</f>
        <v>104166.67</v>
      </c>
      <c r="D246" s="29">
        <f>D247</f>
        <v>104166.67</v>
      </c>
      <c r="E246" s="35">
        <f t="shared" si="10"/>
        <v>100</v>
      </c>
    </row>
    <row r="247" spans="1:5" ht="67.5" customHeight="1">
      <c r="A247" s="4" t="s">
        <v>301</v>
      </c>
      <c r="B247" s="5" t="s">
        <v>442</v>
      </c>
      <c r="C247" s="28">
        <v>104166.67</v>
      </c>
      <c r="D247" s="28">
        <v>104166.67</v>
      </c>
      <c r="E247" s="35">
        <f t="shared" si="10"/>
        <v>100</v>
      </c>
    </row>
    <row r="248" spans="1:5" ht="52.5" customHeight="1">
      <c r="A248" s="6" t="s">
        <v>227</v>
      </c>
      <c r="B248" s="7" t="s">
        <v>230</v>
      </c>
      <c r="C248" s="29">
        <f>SUM(C249:C252)</f>
        <v>8249152</v>
      </c>
      <c r="D248" s="29">
        <f>SUM(D249:D252)</f>
        <v>6436979.8899999997</v>
      </c>
      <c r="E248" s="35">
        <f t="shared" si="10"/>
        <v>78.032019412419601</v>
      </c>
    </row>
    <row r="249" spans="1:5" ht="69" customHeight="1">
      <c r="A249" s="4" t="s">
        <v>228</v>
      </c>
      <c r="B249" s="5" t="s">
        <v>229</v>
      </c>
      <c r="C249" s="28">
        <v>1000000</v>
      </c>
      <c r="D249" s="28">
        <v>993624.88</v>
      </c>
      <c r="E249" s="35">
        <f t="shared" si="10"/>
        <v>99.362487999999999</v>
      </c>
    </row>
    <row r="250" spans="1:5" ht="69" customHeight="1">
      <c r="A250" s="4" t="s">
        <v>489</v>
      </c>
      <c r="B250" s="5" t="s">
        <v>490</v>
      </c>
      <c r="C250" s="28">
        <v>6727152</v>
      </c>
      <c r="D250" s="28">
        <v>4921355.01</v>
      </c>
      <c r="E250" s="35">
        <f>D250/C250*100</f>
        <v>73.156590039886112</v>
      </c>
    </row>
    <row r="251" spans="1:5" ht="69" customHeight="1">
      <c r="A251" s="4" t="s">
        <v>443</v>
      </c>
      <c r="B251" s="5" t="s">
        <v>444</v>
      </c>
      <c r="C251" s="28">
        <v>222000</v>
      </c>
      <c r="D251" s="28">
        <v>222000</v>
      </c>
      <c r="E251" s="35">
        <f t="shared" si="10"/>
        <v>100</v>
      </c>
    </row>
    <row r="252" spans="1:5" ht="90" customHeight="1">
      <c r="A252" s="4" t="s">
        <v>319</v>
      </c>
      <c r="B252" s="5" t="s">
        <v>320</v>
      </c>
      <c r="C252" s="28">
        <v>300000</v>
      </c>
      <c r="D252" s="28">
        <v>300000</v>
      </c>
      <c r="E252" s="35">
        <f t="shared" si="10"/>
        <v>100</v>
      </c>
    </row>
    <row r="253" spans="1:5" ht="105.75" customHeight="1">
      <c r="A253" s="2" t="s">
        <v>445</v>
      </c>
      <c r="B253" s="3" t="s">
        <v>446</v>
      </c>
      <c r="C253" s="27">
        <f t="shared" ref="C253:D256" si="11">C254</f>
        <v>0</v>
      </c>
      <c r="D253" s="27">
        <f t="shared" si="11"/>
        <v>1286240.97</v>
      </c>
      <c r="E253" s="34">
        <v>0</v>
      </c>
    </row>
    <row r="254" spans="1:5" ht="131.25" customHeight="1">
      <c r="A254" s="6" t="s">
        <v>448</v>
      </c>
      <c r="B254" s="8" t="s">
        <v>447</v>
      </c>
      <c r="C254" s="29">
        <f t="shared" si="11"/>
        <v>0</v>
      </c>
      <c r="D254" s="29">
        <f t="shared" si="11"/>
        <v>1286240.97</v>
      </c>
      <c r="E254" s="35">
        <v>0</v>
      </c>
    </row>
    <row r="255" spans="1:5" ht="57.75" customHeight="1">
      <c r="A255" s="6" t="s">
        <v>450</v>
      </c>
      <c r="B255" s="8" t="s">
        <v>449</v>
      </c>
      <c r="C255" s="29">
        <f t="shared" si="11"/>
        <v>0</v>
      </c>
      <c r="D255" s="29">
        <f t="shared" si="11"/>
        <v>1286240.97</v>
      </c>
      <c r="E255" s="35">
        <v>0</v>
      </c>
    </row>
    <row r="256" spans="1:5" ht="56.25" customHeight="1">
      <c r="A256" s="6" t="s">
        <v>451</v>
      </c>
      <c r="B256" s="8" t="s">
        <v>452</v>
      </c>
      <c r="C256" s="29">
        <f t="shared" si="11"/>
        <v>0</v>
      </c>
      <c r="D256" s="29">
        <f t="shared" si="11"/>
        <v>1286240.97</v>
      </c>
      <c r="E256" s="35">
        <v>0</v>
      </c>
    </row>
    <row r="257" spans="1:5" ht="56.25" customHeight="1">
      <c r="A257" s="4" t="s">
        <v>454</v>
      </c>
      <c r="B257" s="14" t="s">
        <v>453</v>
      </c>
      <c r="C257" s="28">
        <v>0</v>
      </c>
      <c r="D257" s="28">
        <v>1286240.97</v>
      </c>
      <c r="E257" s="36">
        <v>0</v>
      </c>
    </row>
    <row r="258" spans="1:5" ht="69" customHeight="1">
      <c r="A258" s="2" t="s">
        <v>273</v>
      </c>
      <c r="B258" s="3" t="s">
        <v>274</v>
      </c>
      <c r="C258" s="27">
        <f>C261</f>
        <v>0</v>
      </c>
      <c r="D258" s="27">
        <f>D261+D263+D259</f>
        <v>-1791866.9800000002</v>
      </c>
      <c r="E258" s="34">
        <v>0</v>
      </c>
    </row>
    <row r="259" spans="1:5" ht="69" customHeight="1">
      <c r="A259" s="6" t="s">
        <v>503</v>
      </c>
      <c r="B259" s="7" t="s">
        <v>504</v>
      </c>
      <c r="C259" s="29">
        <f>C260</f>
        <v>0</v>
      </c>
      <c r="D259" s="29">
        <f>D260</f>
        <v>-492057</v>
      </c>
      <c r="E259" s="35">
        <v>0</v>
      </c>
    </row>
    <row r="260" spans="1:5" ht="79.5" customHeight="1">
      <c r="A260" s="6" t="s">
        <v>505</v>
      </c>
      <c r="B260" s="7" t="s">
        <v>504</v>
      </c>
      <c r="C260" s="29">
        <v>0</v>
      </c>
      <c r="D260" s="29">
        <v>-492057</v>
      </c>
      <c r="E260" s="35">
        <v>0</v>
      </c>
    </row>
    <row r="261" spans="1:5" ht="63">
      <c r="A261" s="6" t="s">
        <v>275</v>
      </c>
      <c r="B261" s="7" t="s">
        <v>286</v>
      </c>
      <c r="C261" s="29">
        <f>C262</f>
        <v>0</v>
      </c>
      <c r="D261" s="29">
        <f>D262</f>
        <v>-2755.52</v>
      </c>
      <c r="E261" s="35">
        <v>0</v>
      </c>
    </row>
    <row r="262" spans="1:5" ht="78.75">
      <c r="A262" s="4" t="s">
        <v>276</v>
      </c>
      <c r="B262" s="5" t="s">
        <v>455</v>
      </c>
      <c r="C262" s="28">
        <v>0</v>
      </c>
      <c r="D262" s="28">
        <v>-2755.52</v>
      </c>
      <c r="E262" s="36">
        <v>0</v>
      </c>
    </row>
    <row r="263" spans="1:5" ht="63">
      <c r="A263" s="6" t="s">
        <v>278</v>
      </c>
      <c r="B263" s="7" t="s">
        <v>287</v>
      </c>
      <c r="C263" s="29">
        <v>0</v>
      </c>
      <c r="D263" s="29">
        <f>D264+D265</f>
        <v>-1297054.4600000002</v>
      </c>
      <c r="E263" s="35">
        <v>0</v>
      </c>
    </row>
    <row r="264" spans="1:5" ht="78.75">
      <c r="A264" s="4" t="s">
        <v>279</v>
      </c>
      <c r="B264" s="5" t="s">
        <v>277</v>
      </c>
      <c r="C264" s="28">
        <v>0</v>
      </c>
      <c r="D264" s="28">
        <v>-1295072.3500000001</v>
      </c>
      <c r="E264" s="36">
        <v>0</v>
      </c>
    </row>
    <row r="265" spans="1:5" ht="78.75">
      <c r="A265" s="4" t="s">
        <v>280</v>
      </c>
      <c r="B265" s="5" t="s">
        <v>277</v>
      </c>
      <c r="C265" s="28">
        <v>0</v>
      </c>
      <c r="D265" s="28">
        <v>-1982.11</v>
      </c>
      <c r="E265" s="36">
        <v>0</v>
      </c>
    </row>
    <row r="266" spans="1:5" ht="15.75">
      <c r="A266" s="2"/>
      <c r="B266" s="2" t="s">
        <v>72</v>
      </c>
      <c r="C266" s="27">
        <f>C146+C10</f>
        <v>1289966601.3</v>
      </c>
      <c r="D266" s="27">
        <f>D10+D146</f>
        <v>964677899.37999988</v>
      </c>
      <c r="E266" s="34">
        <f t="shared" si="10"/>
        <v>74.783168681097536</v>
      </c>
    </row>
  </sheetData>
  <mergeCells count="7">
    <mergeCell ref="C2:E2"/>
    <mergeCell ref="D1:E1"/>
    <mergeCell ref="A8:A9"/>
    <mergeCell ref="B8:B9"/>
    <mergeCell ref="B3:E3"/>
    <mergeCell ref="A6:E6"/>
    <mergeCell ref="A7:E7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исполнение 1 кв 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Пользователь Windows</cp:lastModifiedBy>
  <cp:lastPrinted>2023-04-04T06:27:08Z</cp:lastPrinted>
  <dcterms:created xsi:type="dcterms:W3CDTF">2018-05-24T06:09:51Z</dcterms:created>
  <dcterms:modified xsi:type="dcterms:W3CDTF">2023-10-13T10:39:05Z</dcterms:modified>
</cp:coreProperties>
</file>