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5" yWindow="-150" windowWidth="11025" windowHeight="8235"/>
  </bookViews>
  <sheets>
    <sheet name="Приложение №5" sheetId="2" r:id="rId1"/>
  </sheets>
  <definedNames>
    <definedName name="_GoBack" localSheetId="0">'Приложение №5'!$G$119</definedName>
    <definedName name="OLE_LINK1" localSheetId="0">'Приложение №5'!#REF!</definedName>
    <definedName name="_xlnm.Print_Titles" localSheetId="0">'Приложение №5'!$7:$7</definedName>
    <definedName name="_xlnm.Print_Area" localSheetId="0">'Приложение №5'!$G$1:$K$295</definedName>
  </definedNames>
  <calcPr calcId="125725"/>
</workbook>
</file>

<file path=xl/calcChain.xml><?xml version="1.0" encoding="utf-8"?>
<calcChain xmlns="http://schemas.openxmlformats.org/spreadsheetml/2006/main">
  <c r="K290" i="2"/>
  <c r="J290"/>
  <c r="K50"/>
  <c r="J50"/>
  <c r="K45"/>
  <c r="J45"/>
  <c r="K186"/>
  <c r="J186"/>
  <c r="K164"/>
  <c r="J164"/>
  <c r="K129"/>
  <c r="J129"/>
  <c r="J86"/>
  <c r="J38"/>
  <c r="K38"/>
  <c r="K275" l="1"/>
  <c r="J275"/>
  <c r="K257"/>
  <c r="K256" s="1"/>
  <c r="J257"/>
  <c r="J256" s="1"/>
  <c r="K287"/>
  <c r="J287"/>
  <c r="J166" l="1"/>
  <c r="K166"/>
  <c r="J264" l="1"/>
  <c r="J21"/>
  <c r="J19"/>
  <c r="J17"/>
  <c r="J15"/>
  <c r="J13"/>
  <c r="J11"/>
  <c r="J284" l="1"/>
  <c r="J282"/>
  <c r="J280"/>
  <c r="J278"/>
  <c r="J273"/>
  <c r="J271"/>
  <c r="J268"/>
  <c r="J262"/>
  <c r="J254"/>
  <c r="J253" s="1"/>
  <c r="J251"/>
  <c r="J249"/>
  <c r="J244"/>
  <c r="J243" s="1"/>
  <c r="J242" s="1"/>
  <c r="J241" s="1"/>
  <c r="J239"/>
  <c r="J238" s="1"/>
  <c r="J236"/>
  <c r="J235" s="1"/>
  <c r="J233"/>
  <c r="J232" s="1"/>
  <c r="J228"/>
  <c r="J226"/>
  <c r="J222"/>
  <c r="J220"/>
  <c r="J215"/>
  <c r="J214" s="1"/>
  <c r="J210"/>
  <c r="J209" s="1"/>
  <c r="J205"/>
  <c r="J204" s="1"/>
  <c r="J202"/>
  <c r="J201" s="1"/>
  <c r="J198"/>
  <c r="J197" s="1"/>
  <c r="J195"/>
  <c r="J194" s="1"/>
  <c r="J190"/>
  <c r="J188" s="1"/>
  <c r="J185"/>
  <c r="J184" s="1"/>
  <c r="J181"/>
  <c r="J180" s="1"/>
  <c r="J176"/>
  <c r="J175" s="1"/>
  <c r="J174" s="1"/>
  <c r="J171"/>
  <c r="J170" s="1"/>
  <c r="J169" s="1"/>
  <c r="J168" s="1"/>
  <c r="J162"/>
  <c r="J160"/>
  <c r="J158"/>
  <c r="J156"/>
  <c r="J152"/>
  <c r="J151" s="1"/>
  <c r="J150" s="1"/>
  <c r="J146"/>
  <c r="J145" s="1"/>
  <c r="J144" s="1"/>
  <c r="J142"/>
  <c r="J141" s="1"/>
  <c r="J140" s="1"/>
  <c r="J137"/>
  <c r="J136" s="1"/>
  <c r="J135" s="1"/>
  <c r="J133"/>
  <c r="J132" s="1"/>
  <c r="J128"/>
  <c r="J127" s="1"/>
  <c r="J124"/>
  <c r="J123" s="1"/>
  <c r="J122" s="1"/>
  <c r="J120"/>
  <c r="J119" s="1"/>
  <c r="J118" s="1"/>
  <c r="J116"/>
  <c r="J114"/>
  <c r="J112"/>
  <c r="J109"/>
  <c r="J107"/>
  <c r="J104"/>
  <c r="J101"/>
  <c r="J100" s="1"/>
  <c r="J98"/>
  <c r="J96"/>
  <c r="J94"/>
  <c r="J92"/>
  <c r="J90"/>
  <c r="J84"/>
  <c r="J82"/>
  <c r="J80"/>
  <c r="J78"/>
  <c r="J76"/>
  <c r="J74"/>
  <c r="J72"/>
  <c r="J70"/>
  <c r="J65"/>
  <c r="J63"/>
  <c r="J60"/>
  <c r="J58"/>
  <c r="J56"/>
  <c r="J54"/>
  <c r="J43"/>
  <c r="J41"/>
  <c r="J36"/>
  <c r="J34"/>
  <c r="J32"/>
  <c r="J30"/>
  <c r="J28"/>
  <c r="J26"/>
  <c r="J24"/>
  <c r="K101"/>
  <c r="K156"/>
  <c r="K70"/>
  <c r="K72"/>
  <c r="K210"/>
  <c r="K209" s="1"/>
  <c r="J219" l="1"/>
  <c r="J40"/>
  <c r="J248"/>
  <c r="J247" s="1"/>
  <c r="J246" s="1"/>
  <c r="J155"/>
  <c r="J154" s="1"/>
  <c r="J149" s="1"/>
  <c r="J69"/>
  <c r="J10"/>
  <c r="J103"/>
  <c r="J131"/>
  <c r="J193"/>
  <c r="J179"/>
  <c r="J208"/>
  <c r="J231"/>
  <c r="J230" s="1"/>
  <c r="J261"/>
  <c r="J260" s="1"/>
  <c r="J259" s="1"/>
  <c r="J139"/>
  <c r="J213"/>
  <c r="J212" s="1"/>
  <c r="J189"/>
  <c r="J218"/>
  <c r="J53"/>
  <c r="J267"/>
  <c r="J266" s="1"/>
  <c r="J225"/>
  <c r="J224" s="1"/>
  <c r="J111"/>
  <c r="J173"/>
  <c r="J200"/>
  <c r="K208"/>
  <c r="K142"/>
  <c r="K141" s="1"/>
  <c r="K140" s="1"/>
  <c r="K152"/>
  <c r="K151" s="1"/>
  <c r="K150" s="1"/>
  <c r="K254"/>
  <c r="K253" s="1"/>
  <c r="K251"/>
  <c r="K249"/>
  <c r="K198"/>
  <c r="K197" s="1"/>
  <c r="K195"/>
  <c r="K194" s="1"/>
  <c r="K248" l="1"/>
  <c r="K247" s="1"/>
  <c r="J126"/>
  <c r="J68"/>
  <c r="J67" s="1"/>
  <c r="J9"/>
  <c r="J8" s="1"/>
  <c r="J178"/>
  <c r="J192"/>
  <c r="J217"/>
  <c r="K193"/>
  <c r="J295" l="1"/>
  <c r="J293"/>
  <c r="K246"/>
  <c r="K205" l="1"/>
  <c r="K204" s="1"/>
  <c r="K202"/>
  <c r="K201" s="1"/>
  <c r="K41"/>
  <c r="K222"/>
  <c r="K56"/>
  <c r="K200" l="1"/>
  <c r="K192" s="1"/>
  <c r="K13"/>
  <c r="K271"/>
  <c r="K284"/>
  <c r="K264"/>
  <c r="K190"/>
  <c r="K120"/>
  <c r="K160"/>
  <c r="K158" l="1"/>
  <c r="K137"/>
  <c r="K133" l="1"/>
  <c r="K128"/>
  <c r="K127" s="1"/>
  <c r="K181" l="1"/>
  <c r="K180" s="1"/>
  <c r="K90"/>
  <c r="K26"/>
  <c r="K136" l="1"/>
  <c r="K135" s="1"/>
  <c r="K19"/>
  <c r="K54"/>
  <c r="K21"/>
  <c r="K43"/>
  <c r="K40" l="1"/>
  <c r="K74"/>
  <c r="K76"/>
  <c r="K78"/>
  <c r="K80"/>
  <c r="K82"/>
  <c r="K84"/>
  <c r="K86"/>
  <c r="K92"/>
  <c r="K94"/>
  <c r="K96"/>
  <c r="K98"/>
  <c r="K100"/>
  <c r="K104"/>
  <c r="K107"/>
  <c r="K109"/>
  <c r="K112"/>
  <c r="K114"/>
  <c r="K116"/>
  <c r="K69" l="1"/>
  <c r="K103"/>
  <c r="K111"/>
  <c r="K280"/>
  <c r="K278"/>
  <c r="K273"/>
  <c r="K268"/>
  <c r="K162"/>
  <c r="K155" s="1"/>
  <c r="K154" s="1"/>
  <c r="K146"/>
  <c r="K145" s="1"/>
  <c r="K144" s="1"/>
  <c r="K139" s="1"/>
  <c r="K131"/>
  <c r="K24"/>
  <c r="K17"/>
  <c r="K15"/>
  <c r="K11"/>
  <c r="K68" l="1"/>
  <c r="K126"/>
  <c r="K262"/>
  <c r="K132"/>
  <c r="K261" l="1"/>
  <c r="K260" s="1"/>
  <c r="K259" s="1"/>
  <c r="K149"/>
  <c r="K124" l="1"/>
  <c r="K185" l="1"/>
  <c r="K184" s="1"/>
  <c r="K123"/>
  <c r="K122" s="1"/>
  <c r="K220" l="1"/>
  <c r="K219" s="1"/>
  <c r="K36" l="1"/>
  <c r="K282" l="1"/>
  <c r="K267" s="1"/>
  <c r="K65"/>
  <c r="K63"/>
  <c r="K60"/>
  <c r="K34"/>
  <c r="K32"/>
  <c r="K30"/>
  <c r="K28"/>
  <c r="K176"/>
  <c r="K175" s="1"/>
  <c r="K174" s="1"/>
  <c r="K10" l="1"/>
  <c r="K171"/>
  <c r="K170" s="1"/>
  <c r="K169" s="1"/>
  <c r="K173" l="1"/>
  <c r="K239" l="1"/>
  <c r="K238" s="1"/>
  <c r="K236"/>
  <c r="K235" s="1"/>
  <c r="K228"/>
  <c r="K58"/>
  <c r="K53" s="1"/>
  <c r="K218" l="1"/>
  <c r="K226"/>
  <c r="K179" l="1"/>
  <c r="K188" l="1"/>
  <c r="K178" s="1"/>
  <c r="K244"/>
  <c r="K243" s="1"/>
  <c r="K242" s="1"/>
  <c r="K241" s="1"/>
  <c r="K225"/>
  <c r="K189" l="1"/>
  <c r="K224"/>
  <c r="K233" l="1"/>
  <c r="K232" s="1"/>
  <c r="K231" s="1"/>
  <c r="K230" s="1"/>
  <c r="K215"/>
  <c r="K213" s="1"/>
  <c r="K212" s="1"/>
  <c r="K119"/>
  <c r="K118" s="1"/>
  <c r="K67" s="1"/>
  <c r="K266" l="1"/>
  <c r="K168"/>
  <c r="K214"/>
  <c r="K9"/>
  <c r="K8" s="1"/>
  <c r="K295" l="1"/>
  <c r="K293"/>
  <c r="K217"/>
</calcChain>
</file>

<file path=xl/sharedStrings.xml><?xml version="1.0" encoding="utf-8"?>
<sst xmlns="http://schemas.openxmlformats.org/spreadsheetml/2006/main" count="630" uniqueCount="395">
  <si>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</si>
  <si>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</si>
  <si>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</si>
  <si>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</si>
  <si>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</si>
  <si>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</si>
  <si>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Центральный аппарат</t>
  </si>
  <si>
    <t>Непрограммные расходы</t>
  </si>
  <si>
    <t>5000000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</si>
  <si>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</si>
  <si>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3010000</t>
  </si>
  <si>
    <t>3000000</t>
  </si>
  <si>
    <t>2517260</t>
  </si>
  <si>
    <t>2510000</t>
  </si>
  <si>
    <t>2500000</t>
  </si>
  <si>
    <t>2437256</t>
  </si>
  <si>
    <t>2427246</t>
  </si>
  <si>
    <t>2400000</t>
  </si>
  <si>
    <t>2337235</t>
  </si>
  <si>
    <t>2330000</t>
  </si>
  <si>
    <t>2300000</t>
  </si>
  <si>
    <t>1117158</t>
  </si>
  <si>
    <t>1110000</t>
  </si>
  <si>
    <t>1100000</t>
  </si>
  <si>
    <t>1010000</t>
  </si>
  <si>
    <t>1000000</t>
  </si>
  <si>
    <t>0800000</t>
  </si>
  <si>
    <t>0317089</t>
  </si>
  <si>
    <t>0317087</t>
  </si>
  <si>
    <t>0317086</t>
  </si>
  <si>
    <t>0317084</t>
  </si>
  <si>
    <t>0317075</t>
  </si>
  <si>
    <t>0317074</t>
  </si>
  <si>
    <t>0315220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</si>
  <si>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</si>
  <si>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</si>
  <si>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</si>
  <si>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</si>
  <si>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</si>
  <si>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</si>
  <si>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</si>
  <si>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</si>
  <si>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</si>
  <si>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</si>
  <si>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</si>
  <si>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</si>
  <si>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</si>
  <si>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</si>
  <si>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</si>
  <si>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</si>
  <si>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</si>
  <si>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</si>
  <si>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</si>
  <si>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</si>
  <si>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</si>
  <si>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</si>
  <si>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</si>
  <si>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</si>
  <si>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</si>
  <si>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</si>
  <si>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</si>
  <si>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</si>
  <si>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</si>
  <si>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</si>
  <si>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</si>
  <si>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</si>
  <si>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</si>
  <si>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</si>
  <si>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</si>
  <si>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</si>
  <si>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</si>
  <si>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</si>
  <si>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</si>
  <si>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</si>
  <si>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Капитальные вложения в объекты недвижимого имущества государственной (муниципальной) собственности</t>
  </si>
  <si>
    <t>Выполнение других обязательств государства</t>
  </si>
  <si>
    <t>02.0.00.00000</t>
  </si>
  <si>
    <t>Расходы на организацию образовательного процесса в муниципальных образовательных учреждениях</t>
  </si>
  <si>
    <t>Расходы на обеспечение бесплатным питанием обучающихся муниципальных образовательных организаций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</si>
  <si>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</si>
  <si>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Организация охраны семьи и детства учреждениями сферы образования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</si>
  <si>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</si>
  <si>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Расходы на государственную поддержку опеки и попечительства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</si>
  <si>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</si>
  <si>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</si>
  <si>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</si>
  <si>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Расходы на обеспечение деятельности органов опеки и попечительства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</si>
  <si>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</si>
  <si>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</si>
  <si>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</si>
  <si>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</si>
  <si>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</si>
  <si>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</si>
  <si>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</si>
  <si>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</si>
  <si>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</si>
  <si>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</si>
  <si>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Расходы на предоставление гражданам субсидий на оплату жилого помещения и коммунальных услуг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</si>
  <si>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</si>
  <si>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</si>
  <si>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Денежные  выплаты  населению</t>
  </si>
  <si>
    <t>Расходы  на  обеспечение  деятельности органов  местного  самоуправления  в сфере  социальной защиты  населения</t>
  </si>
  <si>
    <t>Социальная поддержка отдельным категориям граждан в части ежемесячного пособия на ребенка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</si>
  <si>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</si>
  <si>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</si>
  <si>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</si>
  <si>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</si>
  <si>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</si>
  <si>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</si>
  <si>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</si>
  <si>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03.2.00.00000</t>
  </si>
  <si>
    <t>03.2.01.00000</t>
  </si>
  <si>
    <t>03.2.01.10240</t>
  </si>
  <si>
    <t>03.3.00.00000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</si>
  <si>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</si>
  <si>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</si>
  <si>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</si>
  <si>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</si>
  <si>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</si>
  <si>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</si>
  <si>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</si>
  <si>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</si>
  <si>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</si>
  <si>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Проведение массовых  физкультурно-спортивных  мероприятий</t>
  </si>
  <si>
    <t>Мероприятия  в  области  физической  культуры  и  спорта.</t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</si>
  <si>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</si>
  <si>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t>14.1.00.00000</t>
  </si>
  <si>
    <t>14.1.01.00000</t>
  </si>
  <si>
    <t>Расходы на реализацию мероприятий по строительству и реконструкции объектов теплоснабжения и газификации</t>
  </si>
  <si>
    <t>14.1.01.10060</t>
  </si>
  <si>
    <t>14.2.00.00000</t>
  </si>
  <si>
    <t>23.0.00.00000</t>
  </si>
  <si>
    <t>24.0.00.00000</t>
  </si>
  <si>
    <t>24.1.00.00000</t>
  </si>
  <si>
    <t>24.1.01.00000</t>
  </si>
  <si>
    <t>24.2.00.00000</t>
  </si>
  <si>
    <t>25.0.00.00000</t>
  </si>
  <si>
    <t>25.1.00.00000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</si>
  <si>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</si>
  <si>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</si>
  <si>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</si>
  <si>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</si>
  <si>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</si>
  <si>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</si>
  <si>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</si>
  <si>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</si>
  <si>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</si>
  <si>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</si>
  <si>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</si>
  <si>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</si>
  <si>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</si>
  <si>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</si>
  <si>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</si>
  <si>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</si>
  <si>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</si>
  <si>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</si>
  <si>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</si>
  <si>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</si>
  <si>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12.1.00.00000</t>
  </si>
  <si>
    <t>12.0.00.00000</t>
  </si>
  <si>
    <t>Ведомственная целевая программа «Развитие образования Гаврилов-Ямского муниципального района»</t>
  </si>
  <si>
    <t>Муниципальная целевая программа «Молодежь»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</si>
  <si>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</si>
  <si>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 xml:space="preserve">Ведомственная целевая программа «Развитие системы мер социальной поддержки населения Гаврилов-Ямского муниципального района» 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</si>
  <si>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</si>
  <si>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</si>
  <si>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</si>
  <si>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 xml:space="preserve">Ведомственная целевая программа «Обеспечение функционирования органа повседневного управления Гаврилов-Ямского муниципального района» </t>
  </si>
  <si>
    <t xml:space="preserve">Ведомственная целевая программа «Развитие сферы культуры Гаврилов-Ямского муниципального района» 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</si>
  <si>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</si>
  <si>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</si>
  <si>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</si>
  <si>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</si>
  <si>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«Развитие агропромышленного комплекса и сельских территорий Гаврилов-Ямского муниципального района Ярославской области» </t>
  </si>
  <si>
    <t>Субвенция на частичную оплату стоимости путевки в организации отдыха детей и их оздоровления</t>
  </si>
  <si>
    <t>Субсидия МАУ «Редакция  газеты «Гаврилов-Ямский  вестник и местного телевещания»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</si>
  <si>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</si>
  <si>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</si>
  <si>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Обеспечение деятельности прочих учреждений культуры</t>
  </si>
  <si>
    <t>02.2.02.00000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</si>
  <si>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</si>
  <si>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</si>
  <si>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</t>
  </si>
  <si>
    <t>03.1.01.R4620</t>
  </si>
  <si>
    <t>Субсидия на выполнение мероприятий по обеспечению бесперебойного предоставления коммунальных услуг потребителям</t>
  </si>
  <si>
    <t xml:space="preserve">                                                                    к решению Собрания представителей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</si>
  <si>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</si>
  <si>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</si>
  <si>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</si>
  <si>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Оказание мер социальной поддержки за счет средств муниципального района</t>
  </si>
  <si>
    <t>03.1.01.12350</t>
  </si>
  <si>
    <t>Расходы на реализацию мероприятий по охране окружающей среды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</si>
  <si>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</si>
  <si>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Организация отдыха и оздоровления детей</t>
  </si>
  <si>
    <t>Обеспечение предоставления услуг по дошкольному образованию детей в дошкольных образовательных учреждениях</t>
  </si>
  <si>
    <t>Расходы на оздоровление и отдых детей на территории Гаврилов-Ямского муниципального района</t>
  </si>
  <si>
    <t>Муниципальная программа «Энергоэффективность в Гаврилов-Ямском муниципальном районе»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</si>
  <si>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</si>
  <si>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</si>
  <si>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</si>
  <si>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</si>
  <si>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</si>
  <si>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</si>
  <si>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</si>
  <si>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Субсидия юридическим лицам, индивидуальным предпринимателям и физическим лицам, осуществляющим пассажирские перевозки, на возмещение затрат, возникающих в результате оказания траспортных услуг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</si>
  <si>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</si>
  <si>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t>03.1.01.70740</t>
  </si>
  <si>
    <t>03.1.01.70750</t>
  </si>
  <si>
    <t>03.1.01.70840</t>
  </si>
  <si>
    <t>03.1.01.70860</t>
  </si>
  <si>
    <t>03.1.01.70870</t>
  </si>
  <si>
    <t>03.1.01.73040</t>
  </si>
  <si>
    <t>03.1.01.75490</t>
  </si>
  <si>
    <t>03.1.02.70850</t>
  </si>
  <si>
    <t>25.1.02.74450</t>
  </si>
  <si>
    <t>50.0.00.80190</t>
  </si>
  <si>
    <t>50.0.00.80200</t>
  </si>
  <si>
    <t>Расходы по обеспечению персонифицированного финансирования дополнительного образования детей</t>
  </si>
  <si>
    <t>Муниципальная целевая программа «Газификация и модернизация жилищно-коммунального хозяйства Гаврилов-Ямского района»</t>
  </si>
  <si>
    <t>Расходы  на  реализацию  мероприятий  в  рамках  предоставления  субсидий  сельскохозяйственным  товаропроизводителям</t>
  </si>
  <si>
    <t>Расходы на финансирование дорожного хозяйства</t>
  </si>
  <si>
    <t>24.1.01.10040</t>
  </si>
  <si>
    <t>24.1.01.72440</t>
  </si>
  <si>
    <t>Мероприятия на реализацию регионального проекта "Финансовая поддержка семей при рождении детей"</t>
  </si>
  <si>
    <t>03.1.P1.00000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</si>
  <si>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</si>
  <si>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03.1.P1.50840</t>
  </si>
  <si>
    <t>Осуществление переданных полномочий РФ по назначению и осуществлению ежемесячной выплаты в связи с рождением (усыновлением) первого ребенка</t>
  </si>
  <si>
    <t>03.1.P1.55730</t>
  </si>
  <si>
    <t>Расходы, связанные с деятельностью органов местного самоуправления</t>
  </si>
  <si>
    <t>50.0.00.11040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</si>
  <si>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</si>
  <si>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</si>
  <si>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</si>
  <si>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03.1.P1.75480</t>
  </si>
  <si>
    <t>08.1.00.00000</t>
  </si>
  <si>
    <t>Развитие системы профилактики немедицинского потребления наркотиков</t>
  </si>
  <si>
    <t>14.2.01.00000</t>
  </si>
  <si>
    <t>Обеспечение  сельских населенных пунктов качественной питьевой водой</t>
  </si>
  <si>
    <t>14.2.01.10250</t>
  </si>
  <si>
    <t xml:space="preserve">Расходы на выполнение мероприятий по обеспечению сельских населенных пунктов питьевой водой </t>
  </si>
  <si>
    <t>Расходы на осуществление ежемесячных выплат на детей в возрасте от трех до семи лет включительно</t>
  </si>
  <si>
    <t>03.1.01.R3020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</si>
  <si>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</si>
  <si>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Субвенция на осуществление ежемесячной денежной выплаты на ребенка в возрасте от трех до семи лет включительно вч асти расходов по доставке выплат получателям</t>
  </si>
  <si>
    <t>03.101.75510</t>
  </si>
  <si>
    <t>Финансирование расходов, связанных с оказанием государственной социальной помощи на основании социального контракта отдельным категориям граждан (материальная помощь)</t>
  </si>
  <si>
    <t>03.1.03.R4040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</si>
  <si>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</si>
  <si>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03.1.03.75520</t>
  </si>
  <si>
    <t>Муниципальная целевая программа "Повышение безопасности жизнедеятельности населения на территории Гаврилов-Ямского муниципального района"</t>
  </si>
  <si>
    <t>10.2.00.00000</t>
  </si>
  <si>
    <t>10.2.02.00000</t>
  </si>
  <si>
    <t>12.1.02.00000</t>
  </si>
  <si>
    <t>12.1.02.10130</t>
  </si>
  <si>
    <t>Мероприятия по утилизации орг.техники и ртутьсодержащих ламп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</si>
  <si>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</si>
  <si>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08.3.00.00000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</si>
  <si>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</si>
  <si>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</si>
  <si>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</si>
  <si>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</si>
  <si>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</si>
  <si>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08.1.01.00000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</si>
  <si>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</si>
  <si>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08.1.01.12230</t>
  </si>
  <si>
    <t>02.2.01.12010</t>
  </si>
  <si>
    <t>02.2.01.12020</t>
  </si>
  <si>
    <t>02.2.01.12030</t>
  </si>
  <si>
    <t>02.2.01.12031</t>
  </si>
  <si>
    <t>02.2.01.12032</t>
  </si>
  <si>
    <t>02.2.01.12040</t>
  </si>
  <si>
    <t>02.2.01.12050</t>
  </si>
  <si>
    <t>02.2.01.53031</t>
  </si>
  <si>
    <t>02.2.01.70490</t>
  </si>
  <si>
    <t>02.2.01.70520</t>
  </si>
  <si>
    <t>02.2.01.70530</t>
  </si>
  <si>
    <t>02.2.01.73110</t>
  </si>
  <si>
    <t>02.2.01.75890</t>
  </si>
  <si>
    <t>02.2.01.R3041</t>
  </si>
  <si>
    <t>02.2.02.70430</t>
  </si>
  <si>
    <t>02.2.02.70460</t>
  </si>
  <si>
    <t>02.2.02.70500</t>
  </si>
  <si>
    <t>02.2.02.70550</t>
  </si>
  <si>
    <t>02.2.03.00000</t>
  </si>
  <si>
    <t>02.2.03.11000</t>
  </si>
  <si>
    <t>02.2.03.12060</t>
  </si>
  <si>
    <t>02.2.03.71000</t>
  </si>
  <si>
    <t>02.2.03.71060</t>
  </si>
  <si>
    <t>02.2.03.74390</t>
  </si>
  <si>
    <t>02.2.03.75160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</si>
  <si>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</si>
  <si>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21.0.00.00000</t>
  </si>
  <si>
    <t>21.1.00.00000</t>
  </si>
  <si>
    <t>Поддержка деятельности общественных объединений (клубов) детей и молодежи</t>
  </si>
  <si>
    <t>21.1.01.00000</t>
  </si>
  <si>
    <t>21.1.01.12140</t>
  </si>
  <si>
    <t>Создание условий для дальнейшего развития молодежного патриотического движения в муниципальном районе</t>
  </si>
  <si>
    <t>21.1.02.00000</t>
  </si>
  <si>
    <t>21.1.02.12140</t>
  </si>
  <si>
    <t>21.2.00.00000</t>
  </si>
  <si>
    <t>21.2.01.00000</t>
  </si>
  <si>
    <t>21.2.01.12210</t>
  </si>
  <si>
    <t>Муниципальная программа "Управление муниципальным имуществом и земельными ресурсами Гаврилов-Ямского муниципального района"</t>
  </si>
  <si>
    <t>34.0.00.00000</t>
  </si>
  <si>
    <t>34.1.00.00000</t>
  </si>
  <si>
    <t>34.1.01.00000</t>
  </si>
  <si>
    <t>Муниципальная целевая программа «Управление и распоряжение имуществом и земельными ресурсами Гаврилов-Ямского муниципального района»</t>
  </si>
  <si>
    <t>Управление и распоряжение муниципальным имуществом Гаврилов-Ямского муниципального района</t>
  </si>
  <si>
    <t>Мероприятия по управлению, распоряжению имуществом, находящимся в муниципальной собственности, и приобретению права собственности</t>
  </si>
  <si>
    <t>34.1.01.10090</t>
  </si>
  <si>
    <t>34.1.01.10280</t>
  </si>
  <si>
    <t>34.1.02.00000</t>
  </si>
  <si>
    <t>Актуализация градостроительной документации Гаврилов-Ямского муниципального района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</si>
  <si>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</si>
  <si>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08.3.01.00000</t>
  </si>
  <si>
    <t>Развитие местной системы оповещения</t>
  </si>
  <si>
    <t>10.1.01.00000</t>
  </si>
  <si>
    <t>10.1.01.10380</t>
  </si>
  <si>
    <t>10.2.02.12240</t>
  </si>
  <si>
    <t>08.3.01.10370.</t>
  </si>
  <si>
    <t>Расходы на проведение мероприятий по развитию местной системы оповещения</t>
  </si>
  <si>
    <t>11.1.01.12260</t>
  </si>
  <si>
    <t>11.2.01.12030</t>
  </si>
  <si>
    <t>11.2.01.12100</t>
  </si>
  <si>
    <t>11.2.01.12110</t>
  </si>
  <si>
    <t>11.2.01.12120</t>
  </si>
  <si>
    <t>11.2.01.75900</t>
  </si>
  <si>
    <t>Обеспечение деятельности МУ "Молодежный центр"</t>
  </si>
  <si>
    <t>21.3.01.00000</t>
  </si>
  <si>
    <t>21.3.01.12150</t>
  </si>
  <si>
    <t>Содействие инициативным формам молодежного самоуправления, волонтерства и добровольчества</t>
  </si>
  <si>
    <t>Мероприятия на реализацию муниципальной целевой программы "Молодежь"</t>
  </si>
  <si>
    <t>21.2.02.00000</t>
  </si>
  <si>
    <t>21.2.02.12210</t>
  </si>
  <si>
    <t>34.1.02.11250</t>
  </si>
  <si>
    <t>14.3.00.00000</t>
  </si>
  <si>
    <t>14.3.01.00000</t>
  </si>
  <si>
    <t>14.3.01.11110</t>
  </si>
  <si>
    <t xml:space="preserve">Ведомственая целеввая программа Управления финансов администрации Гаврилов-Ямского муниципального района </t>
  </si>
  <si>
    <t>Организационно-техническое и нормативно-методическое обеспечение бюджетного процесса</t>
  </si>
  <si>
    <t>36.2.01.00000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</si>
  <si>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</si>
  <si>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36.2.01.10170</t>
  </si>
  <si>
    <t>Обновление компьютерной техники и оборудования, используемых в бюджетном процессе</t>
  </si>
  <si>
    <t>36.2.01.12280</t>
  </si>
  <si>
    <t>Доплаты к пенсиям за выслугу лет гражданам, замещавшим должности муниципальной службы</t>
  </si>
  <si>
    <t>03.1.01.12180</t>
  </si>
  <si>
    <t>Муниципальная  целевая  программа "Поддержка  социально-орентированных  некоммерческих  оргагизаций в  Гаврилов-Ямском  муниципальном  районе".</t>
  </si>
  <si>
    <t>03.3.02.00000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</si>
  <si>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</si>
  <si>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03.3.02.11100</t>
  </si>
  <si>
    <t>Ведомственная целевая программа «Развитие средств массовой информации на территории Гаврилов-Ямского муниципального района»</t>
  </si>
  <si>
    <t>Информационное  освещение  общественно-политической и  хозяйственной жизни Гаврилов-Ямского муниципального  района.</t>
  </si>
  <si>
    <t>Организация проведения мероприятий при  осуществлении  деятельности по  обращению с  животными без  владельцев.</t>
  </si>
  <si>
    <t>25.1.03.00000</t>
  </si>
  <si>
    <t>Расходы на реализацию мероприятий по описанию границ территориальных зон и населенных пунктов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</si>
  <si>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</si>
  <si>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>Осуществление муниципальных пассажирских перевозок автомобильным транспортом общего пользования</t>
  </si>
  <si>
    <t>24.2.01.72560</t>
  </si>
  <si>
    <t>Муниципальная целевая программа «Энергосбережение в Гаврилов-Ямском муниципальном районе»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</si>
  <si>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</si>
  <si>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</si>
  <si>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21.3.00.00000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</si>
  <si>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</si>
  <si>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>Расходы на проведение мероприятий по профилактики правонарушений</t>
  </si>
  <si>
    <t>Финансовое обеспечение готовности МУ "МЦУ" в целях эффективной работы системы вызова экстренных оперативных служб города через единый общероссийский телефонный номер «112»</t>
  </si>
  <si>
    <t>Муниципальная программа «Развитие образования в Гаврилов-Ямском муниципальном районе»</t>
  </si>
  <si>
    <t>25.1.01.00000</t>
  </si>
  <si>
    <t>Создание  условий для обеспечения  предприятий  АПК высококвалифицированными  специалистами, кадрами  массовых  профессий</t>
  </si>
  <si>
    <t>25.1.03.74420</t>
  </si>
  <si>
    <t>Реализация  мероприятий по  отлову, временной изоляции безнадзорных животных.</t>
  </si>
  <si>
    <t xml:space="preserve">Газификация населенных пунктов Гаврилов-Ямского муниципального района </t>
  </si>
  <si>
    <t xml:space="preserve">Субсидия на финансирование дорожного хозяйства на содержание автомобильных дорог общего пользования местного значения и искусственных сооружений на них </t>
  </si>
  <si>
    <t>24.2.01.00000</t>
  </si>
  <si>
    <t>24.2.01.10021</t>
  </si>
  <si>
    <t>Муниципальная целевая  программа "Обеспечению  бесперебойного предоставления коммунальных услуг потребителям"</t>
  </si>
  <si>
    <t>Повышение энергетической эффективности использования энеогетических ресурсов</t>
  </si>
  <si>
    <t xml:space="preserve">                                     </t>
  </si>
  <si>
    <t>Расходы бюджета муниципального района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плановый период 2023 и 2024 годов</t>
  </si>
  <si>
    <t>План на 2023  год (руб.)</t>
  </si>
  <si>
    <t>План на 2024  год (руб.)</t>
  </si>
  <si>
    <t>Условно-утвержденные расходы</t>
  </si>
  <si>
    <t xml:space="preserve">Устранение негативного воздействия скотомогильников (биотермических ям) на окружающую среду </t>
  </si>
  <si>
    <t>Расходы на реализацию мероприятий по организации и содержанию скотомогильников</t>
  </si>
  <si>
    <t>Расходы на комплектование книжных фондов муниципальных библиотек</t>
  </si>
  <si>
    <t>11.2.01.R5191</t>
  </si>
  <si>
    <t>Всего</t>
  </si>
  <si>
    <t>34.1.03.00000</t>
  </si>
  <si>
    <t>34.1.03.73380</t>
  </si>
  <si>
    <t>Ведомственная целевая программа "Реализация молодежной политики в Гаврилов-Ямском муниципальном районе"</t>
  </si>
  <si>
    <t>Приложение 4</t>
  </si>
  <si>
    <t>Муниципальная целевая программа «Профилактика правонарушений в Гаврилов-Ямском муниципальном районе"</t>
  </si>
  <si>
    <t>Оказание общественным организациям, осуществляющим деятельность на  территории муниципального  района, финансовой, информационной, консультационной поддержки</t>
  </si>
  <si>
    <t xml:space="preserve">  от  06.2022     №                      </t>
  </si>
</sst>
</file>

<file path=xl/styles.xml><?xml version="1.0" encoding="utf-8"?>
<styleSheet xmlns="http://schemas.openxmlformats.org/spreadsheetml/2006/main">
  <numFmts count="1">
    <numFmt numFmtId="164" formatCode="000"/>
  </numFmts>
  <fonts count="14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i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2" fillId="0" borderId="0"/>
  </cellStyleXfs>
  <cellXfs count="279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0" fontId="1" fillId="0" borderId="2" xfId="1" applyFont="1" applyFill="1" applyBorder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Protection="1">
      <protection hidden="1"/>
    </xf>
    <xf numFmtId="0" fontId="3" fillId="0" borderId="9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6" xfId="1" applyNumberFormat="1" applyFont="1" applyFill="1" applyBorder="1" applyAlignment="1" applyProtection="1">
      <alignment horizontal="left" vertical="top" wrapText="1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11" xfId="1" applyNumberFormat="1" applyFont="1" applyFill="1" applyBorder="1" applyAlignment="1" applyProtection="1">
      <alignment horizontal="left" vertical="top" wrapText="1"/>
      <protection hidden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2" xfId="0" applyFont="1" applyFill="1" applyBorder="1" applyAlignment="1">
      <alignment horizontal="center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Border="1" applyAlignment="1">
      <alignment horizontal="left"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Fill="1" applyBorder="1" applyAlignment="1">
      <alignment horizontal="left" vertical="top" wrapText="1"/>
    </xf>
    <xf numFmtId="0" fontId="6" fillId="0" borderId="9" xfId="0" applyFont="1" applyFill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/>
      <protection hidden="1"/>
    </xf>
    <xf numFmtId="164" fontId="2" fillId="0" borderId="1" xfId="1" applyNumberFormat="1" applyFont="1" applyFill="1" applyBorder="1" applyAlignment="1" applyProtection="1">
      <alignment horizontal="center"/>
      <protection hidden="1"/>
    </xf>
    <xf numFmtId="3" fontId="2" fillId="0" borderId="1" xfId="1" applyNumberFormat="1" applyFont="1" applyFill="1" applyBorder="1" applyAlignment="1" applyProtection="1">
      <alignment horizontal="right"/>
      <protection hidden="1"/>
    </xf>
    <xf numFmtId="0" fontId="4" fillId="0" borderId="8" xfId="1" applyNumberFormat="1" applyFont="1" applyFill="1" applyBorder="1" applyAlignment="1" applyProtection="1">
      <alignment horizontal="center"/>
      <protection hidden="1"/>
    </xf>
    <xf numFmtId="164" fontId="4" fillId="0" borderId="11" xfId="1" applyNumberFormat="1" applyFont="1" applyFill="1" applyBorder="1" applyAlignment="1" applyProtection="1">
      <alignment horizontal="center"/>
      <protection hidden="1"/>
    </xf>
    <xf numFmtId="3" fontId="4" fillId="0" borderId="11" xfId="1" applyNumberFormat="1" applyFont="1" applyFill="1" applyBorder="1" applyAlignment="1" applyProtection="1">
      <alignment horizontal="right"/>
      <protection hidden="1"/>
    </xf>
    <xf numFmtId="0" fontId="10" fillId="0" borderId="2" xfId="0" applyFont="1" applyBorder="1" applyAlignment="1"/>
    <xf numFmtId="0" fontId="9" fillId="0" borderId="1" xfId="0" applyFont="1" applyBorder="1" applyAlignment="1"/>
    <xf numFmtId="164" fontId="3" fillId="0" borderId="1" xfId="1" applyNumberFormat="1" applyFont="1" applyFill="1" applyBorder="1" applyAlignment="1" applyProtection="1">
      <alignment horizontal="center"/>
      <protection hidden="1"/>
    </xf>
    <xf numFmtId="3" fontId="3" fillId="0" borderId="1" xfId="1" applyNumberFormat="1" applyFont="1" applyFill="1" applyBorder="1" applyAlignment="1" applyProtection="1">
      <alignment horizontal="right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10" xfId="1" applyNumberFormat="1" applyFont="1" applyFill="1" applyBorder="1" applyAlignment="1" applyProtection="1">
      <alignment horizontal="center"/>
      <protection hidden="1"/>
    </xf>
    <xf numFmtId="0" fontId="9" fillId="0" borderId="2" xfId="0" applyFont="1" applyBorder="1" applyAlignment="1"/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9" fillId="0" borderId="9" xfId="0" applyFont="1" applyBorder="1" applyAlignment="1"/>
    <xf numFmtId="0" fontId="3" fillId="0" borderId="0" xfId="1" applyNumberFormat="1" applyFont="1" applyFill="1" applyBorder="1" applyAlignment="1" applyProtection="1">
      <alignment horizontal="center"/>
      <protection hidden="1"/>
    </xf>
    <xf numFmtId="3" fontId="4" fillId="0" borderId="1" xfId="1" applyNumberFormat="1" applyFont="1" applyFill="1" applyBorder="1" applyAlignment="1" applyProtection="1">
      <alignment horizontal="right"/>
      <protection hidden="1"/>
    </xf>
    <xf numFmtId="3" fontId="3" fillId="0" borderId="11" xfId="1" applyNumberFormat="1" applyFont="1" applyFill="1" applyBorder="1" applyAlignment="1" applyProtection="1">
      <alignment horizontal="right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49" fontId="3" fillId="0" borderId="9" xfId="1" applyNumberFormat="1" applyFont="1" applyFill="1" applyBorder="1" applyAlignment="1" applyProtection="1">
      <alignment horizontal="center"/>
      <protection hidden="1"/>
    </xf>
    <xf numFmtId="164" fontId="3" fillId="0" borderId="2" xfId="1" applyNumberFormat="1" applyFont="1" applyFill="1" applyBorder="1" applyAlignment="1" applyProtection="1">
      <alignment horizontal="center"/>
      <protection hidden="1"/>
    </xf>
    <xf numFmtId="0" fontId="4" fillId="0" borderId="2" xfId="1" applyNumberFormat="1" applyFont="1" applyFill="1" applyBorder="1" applyAlignment="1" applyProtection="1">
      <alignment horizontal="center"/>
      <protection hidden="1"/>
    </xf>
    <xf numFmtId="164" fontId="4" fillId="0" borderId="1" xfId="1" applyNumberFormat="1" applyFont="1" applyFill="1" applyBorder="1" applyAlignment="1" applyProtection="1">
      <alignment horizontal="center"/>
      <protection hidden="1"/>
    </xf>
    <xf numFmtId="0" fontId="4" fillId="0" borderId="9" xfId="1" applyNumberFormat="1" applyFont="1" applyFill="1" applyBorder="1" applyAlignment="1" applyProtection="1">
      <alignment horizontal="center"/>
      <protection hidden="1"/>
    </xf>
    <xf numFmtId="0" fontId="11" fillId="0" borderId="9" xfId="0" applyFont="1" applyFill="1" applyBorder="1" applyAlignment="1"/>
    <xf numFmtId="0" fontId="9" fillId="0" borderId="9" xfId="0" applyFont="1" applyFill="1" applyBorder="1" applyAlignment="1"/>
    <xf numFmtId="0" fontId="3" fillId="0" borderId="12" xfId="1" applyNumberFormat="1" applyFont="1" applyFill="1" applyBorder="1" applyAlignment="1" applyProtection="1">
      <alignment horizontal="center"/>
      <protection hidden="1"/>
    </xf>
    <xf numFmtId="164" fontId="3" fillId="0" borderId="6" xfId="1" applyNumberFormat="1" applyFont="1" applyFill="1" applyBorder="1" applyAlignment="1" applyProtection="1">
      <alignment horizontal="center"/>
      <protection hidden="1"/>
    </xf>
    <xf numFmtId="0" fontId="7" fillId="0" borderId="9" xfId="0" applyFont="1" applyFill="1" applyBorder="1" applyAlignment="1"/>
    <xf numFmtId="164" fontId="3" fillId="0" borderId="11" xfId="1" applyNumberFormat="1" applyFont="1" applyFill="1" applyBorder="1" applyAlignment="1" applyProtection="1">
      <alignment horizontal="center"/>
      <protection hidden="1"/>
    </xf>
    <xf numFmtId="164" fontId="4" fillId="0" borderId="6" xfId="1" applyNumberFormat="1" applyFont="1" applyFill="1" applyBorder="1" applyAlignment="1" applyProtection="1">
      <alignment horizontal="center"/>
      <protection hidden="1"/>
    </xf>
    <xf numFmtId="49" fontId="4" fillId="0" borderId="10" xfId="1" applyNumberFormat="1" applyFont="1" applyFill="1" applyBorder="1" applyAlignment="1" applyProtection="1">
      <alignment horizontal="center"/>
      <protection hidden="1"/>
    </xf>
    <xf numFmtId="0" fontId="8" fillId="0" borderId="9" xfId="0" applyFont="1" applyFill="1" applyBorder="1" applyAlignment="1"/>
    <xf numFmtId="164" fontId="2" fillId="0" borderId="11" xfId="1" applyNumberFormat="1" applyFont="1" applyFill="1" applyBorder="1" applyAlignment="1" applyProtection="1">
      <alignment horizontal="center"/>
      <protection hidden="1"/>
    </xf>
    <xf numFmtId="0" fontId="7" fillId="0" borderId="1" xfId="0" applyFont="1" applyBorder="1" applyAlignment="1">
      <alignment horizontal="left" wrapText="1"/>
    </xf>
    <xf numFmtId="0" fontId="7" fillId="0" borderId="3" xfId="0" applyFont="1" applyBorder="1" applyAlignment="1">
      <alignment horizontal="left" wrapText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Fill="1" applyBorder="1" applyAlignment="1">
      <alignment horizontal="left" wrapText="1"/>
    </xf>
    <xf numFmtId="0" fontId="6" fillId="0" borderId="1" xfId="0" applyFont="1" applyFill="1" applyBorder="1" applyAlignment="1">
      <alignment horizontal="left" wrapText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0" fontId="8" fillId="0" borderId="1" xfId="0" applyFont="1" applyFill="1" applyBorder="1" applyAlignment="1">
      <alignment horizontal="left" wrapText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3" fontId="10" fillId="0" borderId="1" xfId="1" applyNumberFormat="1" applyFont="1" applyFill="1" applyBorder="1" applyAlignment="1" applyProtection="1">
      <alignment horizontal="right"/>
      <protection hidden="1"/>
    </xf>
    <xf numFmtId="3" fontId="9" fillId="0" borderId="1" xfId="1" applyNumberFormat="1" applyFont="1" applyFill="1" applyBorder="1" applyAlignment="1" applyProtection="1">
      <alignment horizontal="right"/>
      <protection hidden="1"/>
    </xf>
    <xf numFmtId="3" fontId="10" fillId="0" borderId="11" xfId="1" applyNumberFormat="1" applyFont="1" applyFill="1" applyBorder="1" applyAlignment="1" applyProtection="1">
      <alignment horizontal="right"/>
      <protection hidden="1"/>
    </xf>
    <xf numFmtId="3" fontId="11" fillId="0" borderId="1" xfId="1" applyNumberFormat="1" applyFont="1" applyFill="1" applyBorder="1" applyAlignment="1" applyProtection="1">
      <alignment horizontal="right"/>
      <protection hidden="1"/>
    </xf>
    <xf numFmtId="3" fontId="9" fillId="0" borderId="11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10" fillId="0" borderId="9" xfId="1" applyNumberFormat="1" applyFont="1" applyFill="1" applyBorder="1" applyAlignment="1" applyProtection="1">
      <alignment horizontal="center"/>
      <protection hidden="1"/>
    </xf>
    <xf numFmtId="164" fontId="10" fillId="0" borderId="1" xfId="1" applyNumberFormat="1" applyFont="1" applyFill="1" applyBorder="1" applyAlignment="1" applyProtection="1">
      <alignment horizont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Fill="1" applyBorder="1" applyAlignment="1"/>
    <xf numFmtId="0" fontId="8" fillId="0" borderId="1" xfId="0" applyFont="1" applyFill="1" applyBorder="1" applyAlignment="1"/>
    <xf numFmtId="0" fontId="10" fillId="0" borderId="1" xfId="0" applyFont="1" applyFill="1" applyBorder="1" applyAlignment="1">
      <alignment horizontal="left" wrapText="1"/>
    </xf>
    <xf numFmtId="0" fontId="10" fillId="0" borderId="1" xfId="0" applyFont="1" applyFill="1" applyBorder="1" applyAlignment="1"/>
    <xf numFmtId="49" fontId="2" fillId="0" borderId="9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49" fontId="4" fillId="0" borderId="9" xfId="1" applyNumberFormat="1" applyFont="1" applyFill="1" applyBorder="1" applyAlignment="1" applyProtection="1">
      <alignment horizontal="center"/>
      <protection hidden="1"/>
    </xf>
    <xf numFmtId="0" fontId="6" fillId="0" borderId="14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wrapText="1"/>
    </xf>
    <xf numFmtId="164" fontId="3" fillId="0" borderId="12" xfId="1" applyNumberFormat="1" applyFont="1" applyFill="1" applyBorder="1" applyAlignment="1" applyProtection="1">
      <alignment horizontal="center"/>
      <protection hidden="1"/>
    </xf>
    <xf numFmtId="0" fontId="9" fillId="0" borderId="2" xfId="0" applyFont="1" applyFill="1" applyBorder="1" applyAlignment="1">
      <alignment horizontal="center"/>
    </xf>
    <xf numFmtId="0" fontId="9" fillId="0" borderId="2" xfId="0" applyFont="1" applyFill="1" applyBorder="1" applyAlignment="1"/>
    <xf numFmtId="0" fontId="9" fillId="0" borderId="1" xfId="0" applyFont="1" applyFill="1" applyBorder="1" applyAlignment="1">
      <alignment horizontal="left" wrapText="1"/>
    </xf>
    <xf numFmtId="0" fontId="10" fillId="0" borderId="2" xfId="0" applyFont="1" applyFill="1" applyBorder="1" applyAlignment="1"/>
    <xf numFmtId="0" fontId="9" fillId="0" borderId="3" xfId="0" applyFont="1" applyFill="1" applyBorder="1" applyAlignment="1">
      <alignment horizontal="left" wrapText="1"/>
    </xf>
    <xf numFmtId="0" fontId="9" fillId="0" borderId="0" xfId="0" applyFont="1" applyFill="1" applyBorder="1" applyAlignment="1"/>
    <xf numFmtId="0" fontId="10" fillId="0" borderId="9" xfId="0" applyFont="1" applyFill="1" applyBorder="1" applyAlignment="1"/>
    <xf numFmtId="0" fontId="7" fillId="0" borderId="1" xfId="0" applyFont="1" applyFill="1" applyBorder="1" applyAlignment="1">
      <alignment horizontal="left" vertical="top" wrapText="1"/>
    </xf>
    <xf numFmtId="0" fontId="9" fillId="0" borderId="1" xfId="0" applyFont="1" applyFill="1" applyBorder="1" applyAlignment="1"/>
    <xf numFmtId="0" fontId="6" fillId="0" borderId="1" xfId="0" applyFont="1" applyFill="1" applyBorder="1" applyAlignment="1">
      <alignment horizontal="left"/>
    </xf>
    <xf numFmtId="0" fontId="10" fillId="0" borderId="2" xfId="0" applyFont="1" applyFill="1" applyBorder="1" applyAlignment="1">
      <alignment horizontal="center"/>
    </xf>
    <xf numFmtId="0" fontId="9" fillId="0" borderId="9" xfId="0" applyFont="1" applyFill="1" applyBorder="1" applyAlignment="1">
      <alignment horizontal="center"/>
    </xf>
    <xf numFmtId="0" fontId="8" fillId="0" borderId="2" xfId="0" applyFont="1" applyFill="1" applyBorder="1" applyAlignment="1">
      <alignment horizontal="center"/>
    </xf>
    <xf numFmtId="0" fontId="7" fillId="0" borderId="2" xfId="0" applyFont="1" applyFill="1" applyBorder="1" applyAlignment="1">
      <alignment horizontal="center"/>
    </xf>
    <xf numFmtId="0" fontId="7" fillId="0" borderId="2" xfId="0" applyFont="1" applyFill="1" applyBorder="1" applyAlignment="1"/>
    <xf numFmtId="0" fontId="8" fillId="0" borderId="0" xfId="0" applyFont="1" applyFill="1" applyBorder="1" applyAlignment="1"/>
    <xf numFmtId="0" fontId="7" fillId="0" borderId="1" xfId="0" applyFont="1" applyFill="1" applyBorder="1" applyAlignment="1"/>
    <xf numFmtId="0" fontId="6" fillId="0" borderId="9" xfId="0" applyFont="1" applyFill="1" applyBorder="1" applyAlignment="1"/>
    <xf numFmtId="0" fontId="10" fillId="0" borderId="1" xfId="1" applyNumberFormat="1" applyFont="1" applyFill="1" applyBorder="1" applyAlignment="1" applyProtection="1">
      <alignment horizontal="left" vertical="top" wrapText="1"/>
      <protection hidden="1"/>
    </xf>
    <xf numFmtId="0" fontId="9" fillId="0" borderId="9" xfId="1" applyNumberFormat="1" applyFont="1" applyFill="1" applyBorder="1" applyAlignment="1" applyProtection="1">
      <alignment horizontal="center"/>
      <protection hidden="1"/>
    </xf>
    <xf numFmtId="164" fontId="9" fillId="0" borderId="1" xfId="1" applyNumberFormat="1" applyFont="1" applyFill="1" applyBorder="1" applyAlignment="1" applyProtection="1">
      <alignment horizontal="center"/>
      <protection hidden="1"/>
    </xf>
    <xf numFmtId="0" fontId="9" fillId="0" borderId="1" xfId="1" applyNumberFormat="1" applyFont="1" applyFill="1" applyBorder="1" applyAlignment="1" applyProtection="1">
      <alignment horizontal="left" vertical="top" wrapText="1"/>
      <protection hidden="1"/>
    </xf>
    <xf numFmtId="0" fontId="10" fillId="0" borderId="9" xfId="0" applyFont="1" applyFill="1" applyBorder="1" applyAlignment="1">
      <alignment horizontal="center"/>
    </xf>
    <xf numFmtId="0" fontId="6" fillId="0" borderId="12" xfId="0" applyFont="1" applyFill="1" applyBorder="1" applyAlignment="1"/>
    <xf numFmtId="0" fontId="7" fillId="0" borderId="12" xfId="0" applyFont="1" applyFill="1" applyBorder="1" applyAlignment="1">
      <alignment horizontal="center"/>
    </xf>
    <xf numFmtId="0" fontId="7" fillId="0" borderId="11" xfId="0" applyFont="1" applyFill="1" applyBorder="1" applyAlignment="1">
      <alignment horizontal="left" wrapText="1"/>
    </xf>
    <xf numFmtId="0" fontId="7" fillId="0" borderId="13" xfId="0" applyFont="1" applyFill="1" applyBorder="1" applyAlignment="1">
      <alignment horizontal="center"/>
    </xf>
    <xf numFmtId="0" fontId="11" fillId="0" borderId="9" xfId="0" applyFont="1" applyFill="1" applyBorder="1" applyAlignment="1">
      <alignment horizontal="center"/>
    </xf>
    <xf numFmtId="0" fontId="11" fillId="0" borderId="2" xfId="0" applyFont="1" applyFill="1" applyBorder="1" applyAlignment="1"/>
    <xf numFmtId="0" fontId="8" fillId="0" borderId="2" xfId="0" applyFont="1" applyFill="1" applyBorder="1" applyAlignment="1"/>
    <xf numFmtId="0" fontId="7" fillId="0" borderId="0" xfId="0" applyFont="1" applyFill="1" applyBorder="1" applyAlignment="1"/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1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2" xfId="1" applyNumberFormat="1" applyFont="1" applyFill="1" applyBorder="1" applyAlignment="1" applyProtection="1">
      <alignment horizontal="center" vertical="center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297"/>
  <sheetViews>
    <sheetView tabSelected="1" topLeftCell="A283" zoomScale="95" zoomScaleNormal="95" zoomScaleSheetLayoutView="100" workbookViewId="0">
      <selection activeCell="P82" sqref="P82"/>
    </sheetView>
  </sheetViews>
  <sheetFormatPr defaultColWidth="9.140625" defaultRowHeight="12.75"/>
  <cols>
    <col min="1" max="1" width="0.140625" style="5" customWidth="1"/>
    <col min="2" max="6" width="0" style="5" hidden="1" customWidth="1"/>
    <col min="7" max="7" width="42.140625" style="5" customWidth="1"/>
    <col min="8" max="8" width="15.5703125" style="5" customWidth="1"/>
    <col min="9" max="9" width="5.5703125" style="5" customWidth="1"/>
    <col min="10" max="10" width="15.140625" style="5" customWidth="1"/>
    <col min="11" max="11" width="15" style="5" customWidth="1"/>
    <col min="12" max="236" width="9.140625" style="5" customWidth="1"/>
    <col min="237" max="16384" width="9.140625" style="5"/>
  </cols>
  <sheetData>
    <row r="1" spans="1:11" ht="15.6" customHeight="1">
      <c r="A1" s="2"/>
      <c r="B1" s="2"/>
      <c r="C1" s="2"/>
      <c r="D1" s="2"/>
      <c r="E1" s="2"/>
      <c r="F1" s="2"/>
      <c r="G1" s="2"/>
      <c r="H1" s="264" t="s">
        <v>391</v>
      </c>
      <c r="I1" s="264"/>
      <c r="J1" s="264"/>
      <c r="K1" s="264"/>
    </row>
    <row r="2" spans="1:11" ht="15.6" customHeight="1">
      <c r="A2" s="2"/>
      <c r="B2" s="2"/>
      <c r="C2" s="2"/>
      <c r="D2" s="2"/>
      <c r="E2" s="2"/>
      <c r="F2" s="2"/>
      <c r="G2" s="268" t="s">
        <v>185</v>
      </c>
      <c r="H2" s="268"/>
      <c r="I2" s="268"/>
      <c r="J2" s="268"/>
      <c r="K2" s="268"/>
    </row>
    <row r="3" spans="1:11" ht="15.6" customHeight="1">
      <c r="A3" s="2"/>
      <c r="B3" s="2"/>
      <c r="C3" s="2"/>
      <c r="D3" s="2"/>
      <c r="E3" s="2"/>
      <c r="F3" s="2"/>
      <c r="G3" s="258"/>
      <c r="H3" s="264" t="s">
        <v>394</v>
      </c>
      <c r="I3" s="264"/>
      <c r="J3" s="264"/>
      <c r="K3" s="264"/>
    </row>
    <row r="4" spans="1:11" ht="14.45" customHeight="1">
      <c r="A4" s="6"/>
      <c r="B4" s="6"/>
      <c r="C4" s="6"/>
      <c r="D4" s="6"/>
      <c r="E4" s="6"/>
      <c r="F4" s="6"/>
      <c r="G4" s="6"/>
      <c r="H4" s="6"/>
      <c r="I4" s="6"/>
      <c r="J4" s="6"/>
      <c r="K4" s="6"/>
    </row>
    <row r="5" spans="1:11" ht="78.75" customHeight="1">
      <c r="A5" s="2"/>
      <c r="B5" s="265" t="s">
        <v>379</v>
      </c>
      <c r="C5" s="265"/>
      <c r="D5" s="265"/>
      <c r="E5" s="265"/>
      <c r="F5" s="265"/>
      <c r="G5" s="265"/>
      <c r="H5" s="265"/>
      <c r="I5" s="265"/>
      <c r="J5" s="265"/>
      <c r="K5" s="265"/>
    </row>
    <row r="6" spans="1:11" ht="14.45" customHeight="1">
      <c r="A6" s="6"/>
      <c r="B6" s="6"/>
      <c r="C6" s="6"/>
      <c r="D6" s="6"/>
      <c r="E6" s="6"/>
      <c r="F6" s="6"/>
      <c r="G6" s="6"/>
      <c r="H6" s="6"/>
      <c r="I6" s="6"/>
      <c r="J6" s="6"/>
      <c r="K6" s="6"/>
    </row>
    <row r="7" spans="1:11" ht="70.5" customHeight="1">
      <c r="A7" s="2"/>
      <c r="B7" s="3"/>
      <c r="C7" s="3"/>
      <c r="D7" s="3"/>
      <c r="E7" s="4"/>
      <c r="F7" s="4"/>
      <c r="G7" s="43" t="s">
        <v>43</v>
      </c>
      <c r="H7" s="81" t="s">
        <v>42</v>
      </c>
      <c r="I7" s="43" t="s">
        <v>41</v>
      </c>
      <c r="J7" s="43" t="s">
        <v>380</v>
      </c>
      <c r="K7" s="43" t="s">
        <v>381</v>
      </c>
    </row>
    <row r="8" spans="1:11" ht="47.25">
      <c r="A8" s="1"/>
      <c r="B8" s="266" t="s">
        <v>40</v>
      </c>
      <c r="C8" s="266"/>
      <c r="D8" s="266"/>
      <c r="E8" s="266"/>
      <c r="F8" s="267"/>
      <c r="G8" s="42" t="s">
        <v>367</v>
      </c>
      <c r="H8" s="123" t="s">
        <v>76</v>
      </c>
      <c r="I8" s="124" t="s">
        <v>0</v>
      </c>
      <c r="J8" s="125">
        <f>SUM(J9)</f>
        <v>611661390</v>
      </c>
      <c r="K8" s="125">
        <f>SUM(K9)</f>
        <v>558943788</v>
      </c>
    </row>
    <row r="9" spans="1:11" ht="47.25">
      <c r="A9" s="1"/>
      <c r="B9" s="274" t="s">
        <v>39</v>
      </c>
      <c r="C9" s="274"/>
      <c r="D9" s="274"/>
      <c r="E9" s="274"/>
      <c r="F9" s="275"/>
      <c r="G9" s="158" t="s">
        <v>160</v>
      </c>
      <c r="H9" s="126" t="s">
        <v>87</v>
      </c>
      <c r="I9" s="127" t="s">
        <v>0</v>
      </c>
      <c r="J9" s="128">
        <f>SUM(J10+J40+J53)</f>
        <v>611661390</v>
      </c>
      <c r="K9" s="128">
        <f>SUM(K10+K40+K53)</f>
        <v>558943788</v>
      </c>
    </row>
    <row r="10" spans="1:11" ht="63">
      <c r="A10" s="1"/>
      <c r="B10" s="50"/>
      <c r="C10" s="50"/>
      <c r="D10" s="50"/>
      <c r="E10" s="50"/>
      <c r="F10" s="51"/>
      <c r="G10" s="159" t="s">
        <v>362</v>
      </c>
      <c r="H10" s="129" t="s">
        <v>88</v>
      </c>
      <c r="I10" s="127"/>
      <c r="J10" s="128">
        <f>SUM(J11+J13+J15+J17+J21+J24+J28+J30+J32+J34+J36+J19+J38+J26)</f>
        <v>577615087</v>
      </c>
      <c r="K10" s="128">
        <f>SUM(K11+K13+K15+K17+K21+K24+K28+K30+K32+K34+K36+K19+K38+K26)</f>
        <v>525271385</v>
      </c>
    </row>
    <row r="11" spans="1:11" ht="31.5">
      <c r="A11" s="1"/>
      <c r="B11" s="269" t="s">
        <v>38</v>
      </c>
      <c r="C11" s="269"/>
      <c r="D11" s="269"/>
      <c r="E11" s="269"/>
      <c r="F11" s="270"/>
      <c r="G11" s="86" t="s">
        <v>48</v>
      </c>
      <c r="H11" s="130" t="s">
        <v>266</v>
      </c>
      <c r="I11" s="131" t="s">
        <v>0</v>
      </c>
      <c r="J11" s="132">
        <f>SUM(J12:J12)</f>
        <v>40324000</v>
      </c>
      <c r="K11" s="132">
        <f>SUM(K12:K12)</f>
        <v>22049000</v>
      </c>
    </row>
    <row r="12" spans="1:11" ht="47.25">
      <c r="A12" s="1"/>
      <c r="B12" s="271">
        <v>500</v>
      </c>
      <c r="C12" s="271"/>
      <c r="D12" s="271"/>
      <c r="E12" s="271"/>
      <c r="F12" s="272"/>
      <c r="G12" s="35" t="s">
        <v>4</v>
      </c>
      <c r="H12" s="133" t="s">
        <v>0</v>
      </c>
      <c r="I12" s="131">
        <v>600</v>
      </c>
      <c r="J12" s="132">
        <v>40324000</v>
      </c>
      <c r="K12" s="132">
        <v>22049000</v>
      </c>
    </row>
    <row r="13" spans="1:11" ht="31.5">
      <c r="A13" s="1"/>
      <c r="B13" s="276" t="s">
        <v>37</v>
      </c>
      <c r="C13" s="276"/>
      <c r="D13" s="276"/>
      <c r="E13" s="276"/>
      <c r="F13" s="277"/>
      <c r="G13" s="36" t="s">
        <v>49</v>
      </c>
      <c r="H13" s="130" t="s">
        <v>267</v>
      </c>
      <c r="I13" s="131" t="s">
        <v>0</v>
      </c>
      <c r="J13" s="132">
        <f>SUM(J14:J14)</f>
        <v>45043908</v>
      </c>
      <c r="K13" s="132">
        <f>SUM(K14:K14)</f>
        <v>24981000</v>
      </c>
    </row>
    <row r="14" spans="1:11" ht="47.25">
      <c r="A14" s="1"/>
      <c r="B14" s="269">
        <v>100</v>
      </c>
      <c r="C14" s="269"/>
      <c r="D14" s="269"/>
      <c r="E14" s="269"/>
      <c r="F14" s="270"/>
      <c r="G14" s="36" t="s">
        <v>4</v>
      </c>
      <c r="H14" s="135" t="s">
        <v>0</v>
      </c>
      <c r="I14" s="131">
        <v>600</v>
      </c>
      <c r="J14" s="132">
        <v>45043908</v>
      </c>
      <c r="K14" s="132">
        <v>24981000</v>
      </c>
    </row>
    <row r="15" spans="1:11" ht="31.5">
      <c r="A15" s="1"/>
      <c r="B15" s="269">
        <v>200</v>
      </c>
      <c r="C15" s="269"/>
      <c r="D15" s="269"/>
      <c r="E15" s="269"/>
      <c r="F15" s="270"/>
      <c r="G15" s="36" t="s">
        <v>50</v>
      </c>
      <c r="H15" s="136" t="s">
        <v>268</v>
      </c>
      <c r="I15" s="131"/>
      <c r="J15" s="132">
        <f>SUM(J16:J16)</f>
        <v>11293723</v>
      </c>
      <c r="K15" s="132">
        <f>SUM(K16:K16)</f>
        <v>1400723</v>
      </c>
    </row>
    <row r="16" spans="1:11" ht="47.25">
      <c r="A16" s="1"/>
      <c r="B16" s="269">
        <v>300</v>
      </c>
      <c r="C16" s="269"/>
      <c r="D16" s="269"/>
      <c r="E16" s="269"/>
      <c r="F16" s="270"/>
      <c r="G16" s="36" t="s">
        <v>4</v>
      </c>
      <c r="H16" s="137" t="s">
        <v>0</v>
      </c>
      <c r="I16" s="131">
        <v>600</v>
      </c>
      <c r="J16" s="132">
        <v>11293723</v>
      </c>
      <c r="K16" s="132">
        <v>1400723</v>
      </c>
    </row>
    <row r="17" spans="1:11" ht="63">
      <c r="A17" s="1"/>
      <c r="B17" s="103"/>
      <c r="C17" s="103"/>
      <c r="D17" s="103"/>
      <c r="E17" s="103"/>
      <c r="F17" s="104"/>
      <c r="G17" s="36" t="s">
        <v>201</v>
      </c>
      <c r="H17" s="137" t="s">
        <v>269</v>
      </c>
      <c r="I17" s="131"/>
      <c r="J17" s="132">
        <f>SUM(J18:J18)</f>
        <v>18253277</v>
      </c>
      <c r="K17" s="132">
        <f>SUM(K18:K18)</f>
        <v>18253277</v>
      </c>
    </row>
    <row r="18" spans="1:11" ht="47.25">
      <c r="A18" s="1"/>
      <c r="B18" s="103"/>
      <c r="C18" s="103"/>
      <c r="D18" s="103"/>
      <c r="E18" s="103"/>
      <c r="F18" s="104"/>
      <c r="G18" s="36" t="s">
        <v>4</v>
      </c>
      <c r="H18" s="137" t="s">
        <v>0</v>
      </c>
      <c r="I18" s="131">
        <v>600</v>
      </c>
      <c r="J18" s="132">
        <v>18253277</v>
      </c>
      <c r="K18" s="132">
        <v>18253277</v>
      </c>
    </row>
    <row r="19" spans="1:11" ht="48.75" customHeight="1">
      <c r="A19" s="1"/>
      <c r="B19" s="111"/>
      <c r="C19" s="111"/>
      <c r="D19" s="111"/>
      <c r="E19" s="111"/>
      <c r="F19" s="112"/>
      <c r="G19" s="36" t="s">
        <v>217</v>
      </c>
      <c r="H19" s="137" t="s">
        <v>270</v>
      </c>
      <c r="I19" s="131"/>
      <c r="J19" s="132">
        <f>SUM(J20:J20)</f>
        <v>2204000</v>
      </c>
      <c r="K19" s="132">
        <f>SUM(K20:K20)</f>
        <v>1369000</v>
      </c>
    </row>
    <row r="20" spans="1:11" ht="47.25">
      <c r="A20" s="1"/>
      <c r="B20" s="111"/>
      <c r="C20" s="111"/>
      <c r="D20" s="111"/>
      <c r="E20" s="111"/>
      <c r="F20" s="112"/>
      <c r="G20" s="36" t="s">
        <v>4</v>
      </c>
      <c r="H20" s="137" t="s">
        <v>0</v>
      </c>
      <c r="I20" s="131">
        <v>600</v>
      </c>
      <c r="J20" s="132">
        <v>2204000</v>
      </c>
      <c r="K20" s="132">
        <v>1369000</v>
      </c>
    </row>
    <row r="21" spans="1:11" ht="31.5">
      <c r="A21" s="1"/>
      <c r="B21" s="269">
        <v>600</v>
      </c>
      <c r="C21" s="269"/>
      <c r="D21" s="269"/>
      <c r="E21" s="269"/>
      <c r="F21" s="270"/>
      <c r="G21" s="36" t="s">
        <v>52</v>
      </c>
      <c r="H21" s="138" t="s">
        <v>271</v>
      </c>
      <c r="I21" s="131"/>
      <c r="J21" s="132">
        <f>SUM(J22:J23)</f>
        <v>11962000</v>
      </c>
      <c r="K21" s="132">
        <f>SUM(K22:K23)</f>
        <v>7430000</v>
      </c>
    </row>
    <row r="22" spans="1:11" ht="94.5">
      <c r="A22" s="1"/>
      <c r="B22" s="271">
        <v>800</v>
      </c>
      <c r="C22" s="271"/>
      <c r="D22" s="271"/>
      <c r="E22" s="271"/>
      <c r="F22" s="272"/>
      <c r="G22" s="36" t="s">
        <v>3</v>
      </c>
      <c r="H22" s="134" t="s">
        <v>0</v>
      </c>
      <c r="I22" s="131">
        <v>100</v>
      </c>
      <c r="J22" s="132">
        <v>9410000</v>
      </c>
      <c r="K22" s="132">
        <v>5845000</v>
      </c>
    </row>
    <row r="23" spans="1:11" ht="47.25">
      <c r="A23" s="1"/>
      <c r="B23" s="271">
        <v>800</v>
      </c>
      <c r="C23" s="271"/>
      <c r="D23" s="271"/>
      <c r="E23" s="271"/>
      <c r="F23" s="272"/>
      <c r="G23" s="36" t="s">
        <v>4</v>
      </c>
      <c r="H23" s="134" t="s">
        <v>0</v>
      </c>
      <c r="I23" s="131">
        <v>600</v>
      </c>
      <c r="J23" s="132">
        <v>2552000</v>
      </c>
      <c r="K23" s="132">
        <v>1585000</v>
      </c>
    </row>
    <row r="24" spans="1:11" ht="15.75">
      <c r="A24" s="1"/>
      <c r="B24" s="272" t="s">
        <v>36</v>
      </c>
      <c r="C24" s="273"/>
      <c r="D24" s="273"/>
      <c r="E24" s="273"/>
      <c r="F24" s="273"/>
      <c r="G24" s="162" t="s">
        <v>51</v>
      </c>
      <c r="H24" s="225" t="s">
        <v>272</v>
      </c>
      <c r="I24" s="131" t="s">
        <v>0</v>
      </c>
      <c r="J24" s="132">
        <f>SUM(J25)</f>
        <v>91000</v>
      </c>
      <c r="K24" s="132">
        <f>SUM(K25)</f>
        <v>56000</v>
      </c>
    </row>
    <row r="25" spans="1:11" ht="31.5">
      <c r="A25" s="1"/>
      <c r="B25" s="269">
        <v>300</v>
      </c>
      <c r="C25" s="269"/>
      <c r="D25" s="269"/>
      <c r="E25" s="269"/>
      <c r="F25" s="270"/>
      <c r="G25" s="36" t="s">
        <v>5</v>
      </c>
      <c r="H25" s="137" t="s">
        <v>0</v>
      </c>
      <c r="I25" s="131">
        <v>300</v>
      </c>
      <c r="J25" s="132">
        <v>91000</v>
      </c>
      <c r="K25" s="132">
        <v>56000</v>
      </c>
    </row>
    <row r="26" spans="1:11" ht="63">
      <c r="A26" s="1"/>
      <c r="B26" s="196"/>
      <c r="C26" s="196"/>
      <c r="D26" s="196"/>
      <c r="E26" s="196"/>
      <c r="F26" s="197"/>
      <c r="G26" s="36" t="s">
        <v>258</v>
      </c>
      <c r="H26" s="137" t="s">
        <v>273</v>
      </c>
      <c r="I26" s="131"/>
      <c r="J26" s="132">
        <f>SUM(J27)</f>
        <v>13514760</v>
      </c>
      <c r="K26" s="132">
        <f>SUM(K27)</f>
        <v>14452200</v>
      </c>
    </row>
    <row r="27" spans="1:11" ht="47.25">
      <c r="A27" s="1"/>
      <c r="B27" s="196"/>
      <c r="C27" s="196"/>
      <c r="D27" s="196"/>
      <c r="E27" s="196"/>
      <c r="F27" s="197"/>
      <c r="G27" s="36" t="s">
        <v>4</v>
      </c>
      <c r="H27" s="134" t="s">
        <v>0</v>
      </c>
      <c r="I27" s="131">
        <v>600</v>
      </c>
      <c r="J27" s="132">
        <v>13514760</v>
      </c>
      <c r="K27" s="132">
        <v>14452200</v>
      </c>
    </row>
    <row r="28" spans="1:11" ht="81" customHeight="1">
      <c r="A28" s="1"/>
      <c r="B28" s="48"/>
      <c r="C28" s="48"/>
      <c r="D28" s="48"/>
      <c r="E28" s="48"/>
      <c r="F28" s="49"/>
      <c r="G28" s="36" t="s">
        <v>79</v>
      </c>
      <c r="H28" s="226" t="s">
        <v>274</v>
      </c>
      <c r="I28" s="131" t="s">
        <v>0</v>
      </c>
      <c r="J28" s="132">
        <f>SUM(J29)</f>
        <v>25014663</v>
      </c>
      <c r="K28" s="132">
        <f>SUM(K29)</f>
        <v>25014663</v>
      </c>
    </row>
    <row r="29" spans="1:11" ht="47.25">
      <c r="A29" s="1"/>
      <c r="B29" s="48"/>
      <c r="C29" s="48"/>
      <c r="D29" s="48"/>
      <c r="E29" s="48"/>
      <c r="F29" s="49"/>
      <c r="G29" s="37" t="s">
        <v>4</v>
      </c>
      <c r="H29" s="139" t="s">
        <v>0</v>
      </c>
      <c r="I29" s="131">
        <v>600</v>
      </c>
      <c r="J29" s="132">
        <v>25014663</v>
      </c>
      <c r="K29" s="132">
        <v>25014663</v>
      </c>
    </row>
    <row r="30" spans="1:11" ht="50.25" customHeight="1">
      <c r="A30" s="1"/>
      <c r="B30" s="48"/>
      <c r="C30" s="48"/>
      <c r="D30" s="48"/>
      <c r="E30" s="48"/>
      <c r="F30" s="49"/>
      <c r="G30" s="36" t="s">
        <v>77</v>
      </c>
      <c r="H30" s="226" t="s">
        <v>275</v>
      </c>
      <c r="I30" s="131" t="s">
        <v>0</v>
      </c>
      <c r="J30" s="132">
        <f>SUM(J31)</f>
        <v>272126731</v>
      </c>
      <c r="K30" s="132">
        <f>SUM(K31)</f>
        <v>272126731</v>
      </c>
    </row>
    <row r="31" spans="1:11" ht="47.25">
      <c r="A31" s="1"/>
      <c r="B31" s="48"/>
      <c r="C31" s="48"/>
      <c r="D31" s="48"/>
      <c r="E31" s="48"/>
      <c r="F31" s="49"/>
      <c r="G31" s="36" t="s">
        <v>4</v>
      </c>
      <c r="H31" s="133" t="s">
        <v>0</v>
      </c>
      <c r="I31" s="131">
        <v>600</v>
      </c>
      <c r="J31" s="132">
        <v>272126731</v>
      </c>
      <c r="K31" s="132">
        <v>272126731</v>
      </c>
    </row>
    <row r="32" spans="1:11" ht="47.25">
      <c r="A32" s="1"/>
      <c r="B32" s="48"/>
      <c r="C32" s="48"/>
      <c r="D32" s="48"/>
      <c r="E32" s="48"/>
      <c r="F32" s="49"/>
      <c r="G32" s="36" t="s">
        <v>78</v>
      </c>
      <c r="H32" s="226" t="s">
        <v>276</v>
      </c>
      <c r="I32" s="131" t="s">
        <v>0</v>
      </c>
      <c r="J32" s="132">
        <f>SUM(J33)</f>
        <v>12407707</v>
      </c>
      <c r="K32" s="132">
        <f>SUM(K33)</f>
        <v>12407707</v>
      </c>
    </row>
    <row r="33" spans="1:11" ht="47.25">
      <c r="A33" s="1"/>
      <c r="B33" s="48"/>
      <c r="C33" s="48"/>
      <c r="D33" s="48"/>
      <c r="E33" s="48"/>
      <c r="F33" s="49"/>
      <c r="G33" s="36" t="s">
        <v>4</v>
      </c>
      <c r="H33" s="134"/>
      <c r="I33" s="131">
        <v>600</v>
      </c>
      <c r="J33" s="132">
        <v>12407707</v>
      </c>
      <c r="K33" s="132">
        <v>12407707</v>
      </c>
    </row>
    <row r="34" spans="1:11" ht="63">
      <c r="A34" s="1"/>
      <c r="B34" s="48"/>
      <c r="C34" s="48"/>
      <c r="D34" s="48"/>
      <c r="E34" s="48"/>
      <c r="F34" s="49"/>
      <c r="G34" s="227" t="s">
        <v>194</v>
      </c>
      <c r="H34" s="149" t="s">
        <v>277</v>
      </c>
      <c r="I34" s="131"/>
      <c r="J34" s="132">
        <f>SUM(J35)</f>
        <v>103892674</v>
      </c>
      <c r="K34" s="132">
        <f>SUM(K35)</f>
        <v>103892674</v>
      </c>
    </row>
    <row r="35" spans="1:11" ht="47.25">
      <c r="A35" s="1"/>
      <c r="B35" s="48"/>
      <c r="C35" s="48"/>
      <c r="D35" s="48"/>
      <c r="E35" s="48"/>
      <c r="F35" s="49"/>
      <c r="G35" s="36" t="s">
        <v>4</v>
      </c>
      <c r="H35" s="134" t="s">
        <v>0</v>
      </c>
      <c r="I35" s="131">
        <v>600</v>
      </c>
      <c r="J35" s="132">
        <v>103892674</v>
      </c>
      <c r="K35" s="132">
        <v>103892674</v>
      </c>
    </row>
    <row r="36" spans="1:11" ht="63">
      <c r="A36" s="1"/>
      <c r="B36" s="97"/>
      <c r="C36" s="97"/>
      <c r="D36" s="97"/>
      <c r="E36" s="97"/>
      <c r="F36" s="98"/>
      <c r="G36" s="36" t="s">
        <v>201</v>
      </c>
      <c r="H36" s="134" t="s">
        <v>278</v>
      </c>
      <c r="I36" s="131"/>
      <c r="J36" s="132">
        <f>SUM(J37)</f>
        <v>8990420</v>
      </c>
      <c r="K36" s="132">
        <f>SUM(K37)</f>
        <v>8990420</v>
      </c>
    </row>
    <row r="37" spans="1:11" ht="47.25">
      <c r="A37" s="1"/>
      <c r="B37" s="97"/>
      <c r="C37" s="97"/>
      <c r="D37" s="97"/>
      <c r="E37" s="97"/>
      <c r="F37" s="98"/>
      <c r="G37" s="36" t="s">
        <v>4</v>
      </c>
      <c r="H37" s="134" t="s">
        <v>0</v>
      </c>
      <c r="I37" s="131">
        <v>600</v>
      </c>
      <c r="J37" s="132">
        <v>8990420</v>
      </c>
      <c r="K37" s="132">
        <v>8990420</v>
      </c>
    </row>
    <row r="38" spans="1:11" ht="78.75">
      <c r="A38" s="1"/>
      <c r="B38" s="182"/>
      <c r="C38" s="182"/>
      <c r="D38" s="182"/>
      <c r="E38" s="182"/>
      <c r="F38" s="183"/>
      <c r="G38" s="36" t="s">
        <v>243</v>
      </c>
      <c r="H38" s="134" t="s">
        <v>279</v>
      </c>
      <c r="I38" s="131"/>
      <c r="J38" s="132">
        <f>SUM(J39)</f>
        <v>12496224</v>
      </c>
      <c r="K38" s="132">
        <f>SUM(K39)</f>
        <v>12847990</v>
      </c>
    </row>
    <row r="39" spans="1:11" ht="47.25">
      <c r="A39" s="1"/>
      <c r="B39" s="182"/>
      <c r="C39" s="182"/>
      <c r="D39" s="182"/>
      <c r="E39" s="182"/>
      <c r="F39" s="183"/>
      <c r="G39" s="36" t="s">
        <v>4</v>
      </c>
      <c r="H39" s="134" t="s">
        <v>0</v>
      </c>
      <c r="I39" s="131">
        <v>600</v>
      </c>
      <c r="J39" s="132">
        <v>12496224</v>
      </c>
      <c r="K39" s="132">
        <v>12847990</v>
      </c>
    </row>
    <row r="40" spans="1:11" ht="31.5">
      <c r="A40" s="1"/>
      <c r="B40" s="48"/>
      <c r="C40" s="48"/>
      <c r="D40" s="48"/>
      <c r="E40" s="48"/>
      <c r="F40" s="49"/>
      <c r="G40" s="214" t="s">
        <v>80</v>
      </c>
      <c r="H40" s="228" t="s">
        <v>179</v>
      </c>
      <c r="I40" s="131"/>
      <c r="J40" s="140">
        <f>SUM(J41+J43+J45+J50)</f>
        <v>29364708</v>
      </c>
      <c r="K40" s="140">
        <f>SUM(K41+K43+K45+K50)</f>
        <v>29364708</v>
      </c>
    </row>
    <row r="41" spans="1:11" ht="94.5">
      <c r="A41" s="1"/>
      <c r="B41" s="48"/>
      <c r="C41" s="48"/>
      <c r="D41" s="48"/>
      <c r="E41" s="48"/>
      <c r="F41" s="49"/>
      <c r="G41" s="227" t="s">
        <v>186</v>
      </c>
      <c r="H41" s="149" t="s">
        <v>280</v>
      </c>
      <c r="I41" s="131"/>
      <c r="J41" s="132">
        <f>SUM(J42)</f>
        <v>5133652</v>
      </c>
      <c r="K41" s="132">
        <f>SUM(K42)</f>
        <v>5133652</v>
      </c>
    </row>
    <row r="42" spans="1:11" ht="47.25">
      <c r="A42" s="1"/>
      <c r="B42" s="48"/>
      <c r="C42" s="48"/>
      <c r="D42" s="48"/>
      <c r="E42" s="48"/>
      <c r="F42" s="49"/>
      <c r="G42" s="36" t="s">
        <v>4</v>
      </c>
      <c r="H42" s="135" t="s">
        <v>0</v>
      </c>
      <c r="I42" s="131">
        <v>600</v>
      </c>
      <c r="J42" s="132">
        <v>5133652</v>
      </c>
      <c r="K42" s="132">
        <v>5133652</v>
      </c>
    </row>
    <row r="43" spans="1:11" ht="63">
      <c r="A43" s="1"/>
      <c r="B43" s="48"/>
      <c r="C43" s="48"/>
      <c r="D43" s="48"/>
      <c r="E43" s="48"/>
      <c r="F43" s="49"/>
      <c r="G43" s="227" t="s">
        <v>81</v>
      </c>
      <c r="H43" s="226" t="s">
        <v>281</v>
      </c>
      <c r="I43" s="131"/>
      <c r="J43" s="132">
        <f>SUM(J44:J44)</f>
        <v>20285404</v>
      </c>
      <c r="K43" s="132">
        <f>SUM(K44:K44)</f>
        <v>20285404</v>
      </c>
    </row>
    <row r="44" spans="1:11" ht="31.5">
      <c r="A44" s="1"/>
      <c r="B44" s="48"/>
      <c r="C44" s="48"/>
      <c r="D44" s="48"/>
      <c r="E44" s="48"/>
      <c r="F44" s="49"/>
      <c r="G44" s="38" t="s">
        <v>5</v>
      </c>
      <c r="H44" s="133"/>
      <c r="I44" s="131">
        <v>300</v>
      </c>
      <c r="J44" s="132">
        <v>20285404</v>
      </c>
      <c r="K44" s="132">
        <v>20285404</v>
      </c>
    </row>
    <row r="45" spans="1:11" ht="31.5">
      <c r="A45" s="1"/>
      <c r="B45" s="48"/>
      <c r="C45" s="48"/>
      <c r="D45" s="48"/>
      <c r="E45" s="48"/>
      <c r="F45" s="49"/>
      <c r="G45" s="36" t="s">
        <v>82</v>
      </c>
      <c r="H45" s="136" t="s">
        <v>282</v>
      </c>
      <c r="I45" s="131"/>
      <c r="J45" s="132">
        <f>SUM(J46:J49)</f>
        <v>1566074</v>
      </c>
      <c r="K45" s="132">
        <f>SUM(K46:K49)</f>
        <v>1566074</v>
      </c>
    </row>
    <row r="46" spans="1:11" ht="94.5">
      <c r="A46" s="1"/>
      <c r="B46" s="48"/>
      <c r="C46" s="48"/>
      <c r="D46" s="48"/>
      <c r="E46" s="48"/>
      <c r="F46" s="49"/>
      <c r="G46" s="36" t="s">
        <v>3</v>
      </c>
      <c r="H46" s="134" t="s">
        <v>0</v>
      </c>
      <c r="I46" s="131">
        <v>100</v>
      </c>
      <c r="J46" s="132">
        <v>42724</v>
      </c>
      <c r="K46" s="132">
        <v>42724</v>
      </c>
    </row>
    <row r="47" spans="1:11" ht="31.5">
      <c r="A47" s="1"/>
      <c r="B47" s="261"/>
      <c r="C47" s="261"/>
      <c r="D47" s="261"/>
      <c r="E47" s="261"/>
      <c r="F47" s="262"/>
      <c r="G47" s="36" t="s">
        <v>2</v>
      </c>
      <c r="H47" s="134" t="s">
        <v>0</v>
      </c>
      <c r="I47" s="131">
        <v>200</v>
      </c>
      <c r="J47" s="132">
        <v>500</v>
      </c>
      <c r="K47" s="132">
        <v>500</v>
      </c>
    </row>
    <row r="48" spans="1:11" ht="31.5">
      <c r="A48" s="1"/>
      <c r="B48" s="261"/>
      <c r="C48" s="261"/>
      <c r="D48" s="261"/>
      <c r="E48" s="261"/>
      <c r="F48" s="262"/>
      <c r="G48" s="36" t="s">
        <v>5</v>
      </c>
      <c r="H48" s="134"/>
      <c r="I48" s="131">
        <v>300</v>
      </c>
      <c r="J48" s="132">
        <v>945650</v>
      </c>
      <c r="K48" s="132">
        <v>945650</v>
      </c>
    </row>
    <row r="49" spans="1:11" ht="47.25">
      <c r="A49" s="1"/>
      <c r="B49" s="261"/>
      <c r="C49" s="261"/>
      <c r="D49" s="261"/>
      <c r="E49" s="261"/>
      <c r="F49" s="262"/>
      <c r="G49" s="36" t="s">
        <v>4</v>
      </c>
      <c r="H49" s="134" t="s">
        <v>0</v>
      </c>
      <c r="I49" s="131">
        <v>600</v>
      </c>
      <c r="J49" s="132">
        <v>577200</v>
      </c>
      <c r="K49" s="132">
        <v>577200</v>
      </c>
    </row>
    <row r="50" spans="1:11" ht="31.5">
      <c r="A50" s="1"/>
      <c r="B50" s="48"/>
      <c r="C50" s="48"/>
      <c r="D50" s="48"/>
      <c r="E50" s="48"/>
      <c r="F50" s="49"/>
      <c r="G50" s="227" t="s">
        <v>86</v>
      </c>
      <c r="H50" s="226" t="s">
        <v>283</v>
      </c>
      <c r="I50" s="131" t="s">
        <v>0</v>
      </c>
      <c r="J50" s="132">
        <f>SUM(J51:J52)</f>
        <v>2379578</v>
      </c>
      <c r="K50" s="132">
        <f>SUM(K51:K52)</f>
        <v>2379578</v>
      </c>
    </row>
    <row r="51" spans="1:11" ht="94.5">
      <c r="A51" s="1"/>
      <c r="B51" s="48"/>
      <c r="C51" s="48"/>
      <c r="D51" s="48"/>
      <c r="E51" s="48"/>
      <c r="F51" s="49"/>
      <c r="G51" s="36" t="s">
        <v>3</v>
      </c>
      <c r="H51" s="134" t="s">
        <v>0</v>
      </c>
      <c r="I51" s="131">
        <v>100</v>
      </c>
      <c r="J51" s="132">
        <v>1870163</v>
      </c>
      <c r="K51" s="132">
        <v>1870163</v>
      </c>
    </row>
    <row r="52" spans="1:11" ht="31.5">
      <c r="A52" s="1"/>
      <c r="B52" s="261"/>
      <c r="C52" s="261"/>
      <c r="D52" s="261"/>
      <c r="E52" s="261"/>
      <c r="F52" s="262"/>
      <c r="G52" s="36" t="s">
        <v>2</v>
      </c>
      <c r="H52" s="134" t="s">
        <v>0</v>
      </c>
      <c r="I52" s="131">
        <v>200</v>
      </c>
      <c r="J52" s="132">
        <v>509415</v>
      </c>
      <c r="K52" s="132">
        <v>509415</v>
      </c>
    </row>
    <row r="53" spans="1:11" ht="18" customHeight="1">
      <c r="A53" s="1"/>
      <c r="B53" s="48"/>
      <c r="C53" s="48"/>
      <c r="D53" s="48"/>
      <c r="E53" s="48"/>
      <c r="F53" s="49"/>
      <c r="G53" s="36" t="s">
        <v>193</v>
      </c>
      <c r="H53" s="228" t="s">
        <v>284</v>
      </c>
      <c r="I53" s="131"/>
      <c r="J53" s="140">
        <f>SUM(J54+J56+J58+J60+J63+J65)</f>
        <v>4681595</v>
      </c>
      <c r="K53" s="140">
        <f>SUM(K54+K56+K58+K60+K63+K65)</f>
        <v>4307695</v>
      </c>
    </row>
    <row r="54" spans="1:11" ht="68.25" customHeight="1">
      <c r="A54" s="1"/>
      <c r="B54" s="107"/>
      <c r="C54" s="107"/>
      <c r="D54" s="107"/>
      <c r="E54" s="107"/>
      <c r="F54" s="108"/>
      <c r="G54" s="36" t="s">
        <v>203</v>
      </c>
      <c r="H54" s="134" t="s">
        <v>285</v>
      </c>
      <c r="I54" s="131"/>
      <c r="J54" s="132">
        <f>SUM(J55)</f>
        <v>33997</v>
      </c>
      <c r="K54" s="132">
        <f>SUM(K55)</f>
        <v>21000</v>
      </c>
    </row>
    <row r="55" spans="1:11" ht="47.25">
      <c r="A55" s="1"/>
      <c r="B55" s="107"/>
      <c r="C55" s="107"/>
      <c r="D55" s="107"/>
      <c r="E55" s="107"/>
      <c r="F55" s="108"/>
      <c r="G55" s="36" t="s">
        <v>4</v>
      </c>
      <c r="H55" s="133" t="s">
        <v>0</v>
      </c>
      <c r="I55" s="131">
        <v>600</v>
      </c>
      <c r="J55" s="132">
        <v>33997</v>
      </c>
      <c r="K55" s="132">
        <v>21000</v>
      </c>
    </row>
    <row r="56" spans="1:11" ht="47.25">
      <c r="A56" s="1"/>
      <c r="B56" s="48"/>
      <c r="C56" s="48"/>
      <c r="D56" s="48"/>
      <c r="E56" s="48"/>
      <c r="F56" s="49"/>
      <c r="G56" s="162" t="s">
        <v>195</v>
      </c>
      <c r="H56" s="226" t="s">
        <v>286</v>
      </c>
      <c r="I56" s="131"/>
      <c r="J56" s="132">
        <f>SUM(J57)</f>
        <v>950903</v>
      </c>
      <c r="K56" s="132">
        <f>SUM(K57)</f>
        <v>590000</v>
      </c>
    </row>
    <row r="57" spans="1:11" ht="47.25">
      <c r="A57" s="1"/>
      <c r="B57" s="48"/>
      <c r="C57" s="48"/>
      <c r="D57" s="48"/>
      <c r="E57" s="48"/>
      <c r="F57" s="49"/>
      <c r="G57" s="36" t="s">
        <v>4</v>
      </c>
      <c r="H57" s="142"/>
      <c r="I57" s="131">
        <v>600</v>
      </c>
      <c r="J57" s="132">
        <v>950903</v>
      </c>
      <c r="K57" s="132">
        <v>590000</v>
      </c>
    </row>
    <row r="58" spans="1:11" ht="67.5" customHeight="1">
      <c r="A58" s="1"/>
      <c r="B58" s="48"/>
      <c r="C58" s="48"/>
      <c r="D58" s="48"/>
      <c r="E58" s="48"/>
      <c r="F58" s="49"/>
      <c r="G58" s="36" t="s">
        <v>83</v>
      </c>
      <c r="H58" s="149" t="s">
        <v>287</v>
      </c>
      <c r="I58" s="131"/>
      <c r="J58" s="132">
        <f>SUM(J59)</f>
        <v>508267</v>
      </c>
      <c r="K58" s="132">
        <f>SUM(K59)</f>
        <v>508267</v>
      </c>
    </row>
    <row r="59" spans="1:11" ht="47.25">
      <c r="A59" s="1"/>
      <c r="B59" s="48"/>
      <c r="C59" s="48"/>
      <c r="D59" s="48"/>
      <c r="E59" s="48"/>
      <c r="F59" s="49"/>
      <c r="G59" s="36" t="s">
        <v>4</v>
      </c>
      <c r="H59" s="133" t="s">
        <v>0</v>
      </c>
      <c r="I59" s="131">
        <v>600</v>
      </c>
      <c r="J59" s="132">
        <v>508267</v>
      </c>
      <c r="K59" s="132">
        <v>508267</v>
      </c>
    </row>
    <row r="60" spans="1:11" ht="110.25">
      <c r="A60" s="1"/>
      <c r="B60" s="48"/>
      <c r="C60" s="48"/>
      <c r="D60" s="48"/>
      <c r="E60" s="48"/>
      <c r="F60" s="49"/>
      <c r="G60" s="229" t="s">
        <v>84</v>
      </c>
      <c r="H60" s="230" t="s">
        <v>288</v>
      </c>
      <c r="I60" s="131"/>
      <c r="J60" s="132">
        <f>SUM(J61:J62)</f>
        <v>3128588</v>
      </c>
      <c r="K60" s="132">
        <f>SUM(K61:K62)</f>
        <v>3128588</v>
      </c>
    </row>
    <row r="61" spans="1:11" ht="31.5">
      <c r="A61" s="1"/>
      <c r="B61" s="48"/>
      <c r="C61" s="48"/>
      <c r="D61" s="48"/>
      <c r="E61" s="48"/>
      <c r="F61" s="49"/>
      <c r="G61" s="36" t="s">
        <v>5</v>
      </c>
      <c r="H61" s="133" t="s">
        <v>0</v>
      </c>
      <c r="I61" s="131">
        <v>300</v>
      </c>
      <c r="J61" s="132"/>
      <c r="K61" s="132"/>
    </row>
    <row r="62" spans="1:11" ht="47.25">
      <c r="A62" s="1"/>
      <c r="B62" s="111"/>
      <c r="C62" s="111"/>
      <c r="D62" s="111"/>
      <c r="E62" s="111"/>
      <c r="F62" s="112"/>
      <c r="G62" s="36" t="s">
        <v>4</v>
      </c>
      <c r="H62" s="133" t="s">
        <v>0</v>
      </c>
      <c r="I62" s="131">
        <v>600</v>
      </c>
      <c r="J62" s="141">
        <v>3128588</v>
      </c>
      <c r="K62" s="141">
        <v>3128588</v>
      </c>
    </row>
    <row r="63" spans="1:11" ht="50.25" customHeight="1">
      <c r="A63" s="1"/>
      <c r="B63" s="48"/>
      <c r="C63" s="48"/>
      <c r="D63" s="48"/>
      <c r="E63" s="48"/>
      <c r="F63" s="49"/>
      <c r="G63" s="227" t="s">
        <v>85</v>
      </c>
      <c r="H63" s="143" t="s">
        <v>289</v>
      </c>
      <c r="I63" s="131"/>
      <c r="J63" s="141">
        <f>SUM(J64)</f>
        <v>49867</v>
      </c>
      <c r="K63" s="141">
        <f>SUM(K64)</f>
        <v>49867</v>
      </c>
    </row>
    <row r="64" spans="1:11" ht="31.5">
      <c r="A64" s="1"/>
      <c r="B64" s="48"/>
      <c r="C64" s="48"/>
      <c r="D64" s="48"/>
      <c r="E64" s="48"/>
      <c r="F64" s="49"/>
      <c r="G64" s="36" t="s">
        <v>5</v>
      </c>
      <c r="H64" s="134" t="s">
        <v>0</v>
      </c>
      <c r="I64" s="131">
        <v>300</v>
      </c>
      <c r="J64" s="132">
        <v>49867</v>
      </c>
      <c r="K64" s="132">
        <v>49867</v>
      </c>
    </row>
    <row r="65" spans="1:11" ht="47.25">
      <c r="A65" s="1"/>
      <c r="B65" s="66"/>
      <c r="C65" s="66"/>
      <c r="D65" s="66"/>
      <c r="E65" s="66"/>
      <c r="F65" s="67"/>
      <c r="G65" s="160" t="s">
        <v>174</v>
      </c>
      <c r="H65" s="133" t="s">
        <v>290</v>
      </c>
      <c r="I65" s="144" t="s">
        <v>0</v>
      </c>
      <c r="J65" s="141">
        <f>SUM(J66)</f>
        <v>9973</v>
      </c>
      <c r="K65" s="141">
        <f>SUM(K66)</f>
        <v>9973</v>
      </c>
    </row>
    <row r="66" spans="1:11" ht="31.5">
      <c r="A66" s="1"/>
      <c r="B66" s="66"/>
      <c r="C66" s="66"/>
      <c r="D66" s="66"/>
      <c r="E66" s="66"/>
      <c r="F66" s="67"/>
      <c r="G66" s="35" t="s">
        <v>5</v>
      </c>
      <c r="H66" s="135" t="s">
        <v>0</v>
      </c>
      <c r="I66" s="131">
        <v>300</v>
      </c>
      <c r="J66" s="141">
        <v>9973</v>
      </c>
      <c r="K66" s="141">
        <v>9973</v>
      </c>
    </row>
    <row r="67" spans="1:11" ht="63">
      <c r="A67" s="1"/>
      <c r="B67" s="266" t="s">
        <v>35</v>
      </c>
      <c r="C67" s="266"/>
      <c r="D67" s="266"/>
      <c r="E67" s="266"/>
      <c r="F67" s="267"/>
      <c r="G67" s="42" t="s">
        <v>55</v>
      </c>
      <c r="H67" s="148" t="s">
        <v>89</v>
      </c>
      <c r="I67" s="124" t="s">
        <v>0</v>
      </c>
      <c r="J67" s="125">
        <f>SUM(J68+J118+J122)</f>
        <v>345769926</v>
      </c>
      <c r="K67" s="125">
        <f>SUM(K68+K118+K122)</f>
        <v>357423080</v>
      </c>
    </row>
    <row r="68" spans="1:11" ht="63">
      <c r="A68" s="1"/>
      <c r="B68" s="274" t="s">
        <v>34</v>
      </c>
      <c r="C68" s="274"/>
      <c r="D68" s="274"/>
      <c r="E68" s="274"/>
      <c r="F68" s="275"/>
      <c r="G68" s="161" t="s">
        <v>163</v>
      </c>
      <c r="H68" s="231" t="s">
        <v>90</v>
      </c>
      <c r="I68" s="146" t="s">
        <v>0</v>
      </c>
      <c r="J68" s="140">
        <f>SUM(J69+J100+J103+J111)</f>
        <v>345376926</v>
      </c>
      <c r="K68" s="140">
        <f>SUM(K69+K100+K103+K111)</f>
        <v>357180080</v>
      </c>
    </row>
    <row r="69" spans="1:11" ht="78.75">
      <c r="A69" s="1"/>
      <c r="B69" s="50"/>
      <c r="C69" s="50"/>
      <c r="D69" s="50"/>
      <c r="E69" s="50"/>
      <c r="F69" s="51"/>
      <c r="G69" s="232" t="s">
        <v>92</v>
      </c>
      <c r="H69" s="231" t="s">
        <v>91</v>
      </c>
      <c r="I69" s="127"/>
      <c r="J69" s="128">
        <f>SUM(J74+J76+J78+J80+J82+J84+J86+J90+J92+J98+J72+J94+J96+J70)</f>
        <v>189924707</v>
      </c>
      <c r="K69" s="128">
        <f>SUM(K74+K76+K78+K80+K82+K84+K86+K90+K92+K98+K72+K94+K96+K70)</f>
        <v>197145042</v>
      </c>
    </row>
    <row r="70" spans="1:11" ht="47.25">
      <c r="A70" s="1"/>
      <c r="B70" s="210"/>
      <c r="C70" s="210"/>
      <c r="D70" s="210"/>
      <c r="E70" s="210"/>
      <c r="F70" s="211"/>
      <c r="G70" s="101" t="s">
        <v>346</v>
      </c>
      <c r="H70" s="149" t="s">
        <v>347</v>
      </c>
      <c r="I70" s="153"/>
      <c r="J70" s="132">
        <f>SUM(J71:J71)</f>
        <v>1180000</v>
      </c>
      <c r="K70" s="132">
        <f>SUM(K71:K71)</f>
        <v>733000</v>
      </c>
    </row>
    <row r="71" spans="1:11" ht="31.5">
      <c r="A71" s="1"/>
      <c r="B71" s="210"/>
      <c r="C71" s="210"/>
      <c r="D71" s="210"/>
      <c r="E71" s="210"/>
      <c r="F71" s="211"/>
      <c r="G71" s="36" t="s">
        <v>5</v>
      </c>
      <c r="H71" s="215"/>
      <c r="I71" s="131">
        <v>300</v>
      </c>
      <c r="J71" s="141">
        <v>1180000</v>
      </c>
      <c r="K71" s="141">
        <v>733000</v>
      </c>
    </row>
    <row r="72" spans="1:11" ht="31.5">
      <c r="A72" s="1"/>
      <c r="B72" s="87"/>
      <c r="C72" s="87"/>
      <c r="D72" s="87"/>
      <c r="E72" s="87"/>
      <c r="F72" s="88"/>
      <c r="G72" s="101" t="s">
        <v>189</v>
      </c>
      <c r="H72" s="233" t="s">
        <v>190</v>
      </c>
      <c r="I72" s="127"/>
      <c r="J72" s="132">
        <f>SUM(J73:J73)</f>
        <v>328000</v>
      </c>
      <c r="K72" s="132">
        <f>SUM(K73:K73)</f>
        <v>203000</v>
      </c>
    </row>
    <row r="73" spans="1:11" ht="31.5">
      <c r="A73" s="1"/>
      <c r="B73" s="87"/>
      <c r="C73" s="87"/>
      <c r="D73" s="87"/>
      <c r="E73" s="87"/>
      <c r="F73" s="88"/>
      <c r="G73" s="36" t="s">
        <v>5</v>
      </c>
      <c r="H73" s="215"/>
      <c r="I73" s="131">
        <v>300</v>
      </c>
      <c r="J73" s="141">
        <v>328000</v>
      </c>
      <c r="K73" s="141">
        <v>203000</v>
      </c>
    </row>
    <row r="74" spans="1:11" ht="66.75" customHeight="1">
      <c r="A74" s="1"/>
      <c r="B74" s="23"/>
      <c r="C74" s="23"/>
      <c r="D74" s="23"/>
      <c r="E74" s="23"/>
      <c r="F74" s="24"/>
      <c r="G74" s="101" t="s">
        <v>93</v>
      </c>
      <c r="H74" s="230" t="s">
        <v>94</v>
      </c>
      <c r="I74" s="131"/>
      <c r="J74" s="132">
        <f>SUM(J75:J75)</f>
        <v>2687158</v>
      </c>
      <c r="K74" s="132">
        <f>SUM(K75:K75)</f>
        <v>2794677</v>
      </c>
    </row>
    <row r="75" spans="1:11" ht="31.5">
      <c r="A75" s="1"/>
      <c r="B75" s="31"/>
      <c r="C75" s="31"/>
      <c r="D75" s="31"/>
      <c r="E75" s="31"/>
      <c r="F75" s="32"/>
      <c r="G75" s="36" t="s">
        <v>5</v>
      </c>
      <c r="H75" s="134" t="s">
        <v>0</v>
      </c>
      <c r="I75" s="131">
        <v>300</v>
      </c>
      <c r="J75" s="132">
        <v>2687158</v>
      </c>
      <c r="K75" s="132">
        <v>2794677</v>
      </c>
    </row>
    <row r="76" spans="1:11" ht="47.25">
      <c r="A76" s="1"/>
      <c r="B76" s="269" t="s">
        <v>33</v>
      </c>
      <c r="C76" s="269"/>
      <c r="D76" s="269"/>
      <c r="E76" s="269"/>
      <c r="F76" s="270"/>
      <c r="G76" s="36" t="s">
        <v>95</v>
      </c>
      <c r="H76" s="149" t="s">
        <v>96</v>
      </c>
      <c r="I76" s="131" t="s">
        <v>0</v>
      </c>
      <c r="J76" s="132">
        <f>SUM(J77:J77)</f>
        <v>15981306</v>
      </c>
      <c r="K76" s="132">
        <f>SUM(K77:K77)</f>
        <v>15981306</v>
      </c>
    </row>
    <row r="77" spans="1:11" ht="31.5">
      <c r="A77" s="1"/>
      <c r="B77" s="271">
        <v>500</v>
      </c>
      <c r="C77" s="271"/>
      <c r="D77" s="271"/>
      <c r="E77" s="271"/>
      <c r="F77" s="272"/>
      <c r="G77" s="36" t="s">
        <v>5</v>
      </c>
      <c r="H77" s="134" t="s">
        <v>0</v>
      </c>
      <c r="I77" s="131">
        <v>300</v>
      </c>
      <c r="J77" s="132">
        <v>15981306</v>
      </c>
      <c r="K77" s="132">
        <v>15981306</v>
      </c>
    </row>
    <row r="78" spans="1:11" ht="47.25">
      <c r="A78" s="1"/>
      <c r="B78" s="276" t="s">
        <v>32</v>
      </c>
      <c r="C78" s="276"/>
      <c r="D78" s="276"/>
      <c r="E78" s="276"/>
      <c r="F78" s="277"/>
      <c r="G78" s="36" t="s">
        <v>97</v>
      </c>
      <c r="H78" s="225" t="s">
        <v>206</v>
      </c>
      <c r="I78" s="131" t="s">
        <v>0</v>
      </c>
      <c r="J78" s="132">
        <f>SUM(J79:J79)</f>
        <v>10965000</v>
      </c>
      <c r="K78" s="132">
        <f>SUM(K79:K79)</f>
        <v>10965000</v>
      </c>
    </row>
    <row r="79" spans="1:11" ht="31.5">
      <c r="A79" s="1"/>
      <c r="B79" s="271">
        <v>500</v>
      </c>
      <c r="C79" s="271"/>
      <c r="D79" s="271"/>
      <c r="E79" s="271"/>
      <c r="F79" s="272"/>
      <c r="G79" s="36" t="s">
        <v>5</v>
      </c>
      <c r="H79" s="134" t="s">
        <v>0</v>
      </c>
      <c r="I79" s="131">
        <v>300</v>
      </c>
      <c r="J79" s="132">
        <v>10965000</v>
      </c>
      <c r="K79" s="132">
        <v>10965000</v>
      </c>
    </row>
    <row r="80" spans="1:11" ht="78.75">
      <c r="A80" s="1"/>
      <c r="B80" s="276" t="s">
        <v>31</v>
      </c>
      <c r="C80" s="276"/>
      <c r="D80" s="276"/>
      <c r="E80" s="276"/>
      <c r="F80" s="277"/>
      <c r="G80" s="162" t="s">
        <v>98</v>
      </c>
      <c r="H80" s="225" t="s">
        <v>207</v>
      </c>
      <c r="I80" s="131" t="s">
        <v>0</v>
      </c>
      <c r="J80" s="132">
        <f>SUM(J81:J81)</f>
        <v>18638000</v>
      </c>
      <c r="K80" s="132">
        <f>SUM(K81:K81)</f>
        <v>18638000</v>
      </c>
    </row>
    <row r="81" spans="1:11" ht="31.5">
      <c r="A81" s="1"/>
      <c r="B81" s="271">
        <v>500</v>
      </c>
      <c r="C81" s="271"/>
      <c r="D81" s="271"/>
      <c r="E81" s="271"/>
      <c r="F81" s="272"/>
      <c r="G81" s="36" t="s">
        <v>5</v>
      </c>
      <c r="H81" s="142" t="s">
        <v>0</v>
      </c>
      <c r="I81" s="131">
        <v>300</v>
      </c>
      <c r="J81" s="132">
        <v>18638000</v>
      </c>
      <c r="K81" s="132">
        <v>18638000</v>
      </c>
    </row>
    <row r="82" spans="1:11" ht="81.75" customHeight="1">
      <c r="A82" s="1"/>
      <c r="B82" s="276" t="s">
        <v>30</v>
      </c>
      <c r="C82" s="276"/>
      <c r="D82" s="276"/>
      <c r="E82" s="276"/>
      <c r="F82" s="277"/>
      <c r="G82" s="101" t="s">
        <v>99</v>
      </c>
      <c r="H82" s="149" t="s">
        <v>208</v>
      </c>
      <c r="I82" s="131" t="s">
        <v>0</v>
      </c>
      <c r="J82" s="132">
        <f>SUM(J83:J83)</f>
        <v>29474230</v>
      </c>
      <c r="K82" s="132">
        <f>SUM(K83:K83)</f>
        <v>29474230</v>
      </c>
    </row>
    <row r="83" spans="1:11" ht="31.5">
      <c r="A83" s="1"/>
      <c r="B83" s="271">
        <v>500</v>
      </c>
      <c r="C83" s="271"/>
      <c r="D83" s="271"/>
      <c r="E83" s="271"/>
      <c r="F83" s="272"/>
      <c r="G83" s="36" t="s">
        <v>5</v>
      </c>
      <c r="H83" s="135" t="s">
        <v>0</v>
      </c>
      <c r="I83" s="131">
        <v>300</v>
      </c>
      <c r="J83" s="132">
        <v>29474230</v>
      </c>
      <c r="K83" s="132">
        <v>29474230</v>
      </c>
    </row>
    <row r="84" spans="1:11" ht="15.75">
      <c r="A84" s="1"/>
      <c r="B84" s="276" t="s">
        <v>29</v>
      </c>
      <c r="C84" s="276"/>
      <c r="D84" s="276"/>
      <c r="E84" s="276"/>
      <c r="F84" s="277"/>
      <c r="G84" s="234" t="s">
        <v>100</v>
      </c>
      <c r="H84" s="225" t="s">
        <v>209</v>
      </c>
      <c r="I84" s="131" t="s">
        <v>0</v>
      </c>
      <c r="J84" s="132">
        <f>SUM(J85:J85)</f>
        <v>11438759</v>
      </c>
      <c r="K84" s="132">
        <f>SUM(K85:K85)</f>
        <v>11438759</v>
      </c>
    </row>
    <row r="85" spans="1:11" ht="31.5">
      <c r="A85" s="1"/>
      <c r="B85" s="271">
        <v>500</v>
      </c>
      <c r="C85" s="271"/>
      <c r="D85" s="271"/>
      <c r="E85" s="271"/>
      <c r="F85" s="272"/>
      <c r="G85" s="37" t="s">
        <v>5</v>
      </c>
      <c r="H85" s="135" t="s">
        <v>0</v>
      </c>
      <c r="I85" s="131">
        <v>300</v>
      </c>
      <c r="J85" s="132">
        <v>11438759</v>
      </c>
      <c r="K85" s="132">
        <v>11438759</v>
      </c>
    </row>
    <row r="86" spans="1:11" ht="47.25">
      <c r="A86" s="1"/>
      <c r="B86" s="276" t="s">
        <v>28</v>
      </c>
      <c r="C86" s="276"/>
      <c r="D86" s="276"/>
      <c r="E86" s="276"/>
      <c r="F86" s="277"/>
      <c r="G86" s="162" t="s">
        <v>101</v>
      </c>
      <c r="H86" s="225" t="s">
        <v>210</v>
      </c>
      <c r="I86" s="131" t="s">
        <v>0</v>
      </c>
      <c r="J86" s="132">
        <f>SUM(J87:J89)</f>
        <v>9746026</v>
      </c>
      <c r="K86" s="132">
        <f>SUM(K87:K89)</f>
        <v>9746026</v>
      </c>
    </row>
    <row r="87" spans="1:11" ht="94.5">
      <c r="A87" s="1"/>
      <c r="B87" s="9"/>
      <c r="C87" s="9"/>
      <c r="D87" s="9"/>
      <c r="E87" s="9"/>
      <c r="F87" s="10"/>
      <c r="G87" s="35" t="s">
        <v>3</v>
      </c>
      <c r="H87" s="137" t="s">
        <v>0</v>
      </c>
      <c r="I87" s="131">
        <v>100</v>
      </c>
      <c r="J87" s="132">
        <v>7755033</v>
      </c>
      <c r="K87" s="132">
        <v>7755033</v>
      </c>
    </row>
    <row r="88" spans="1:11" ht="31.5">
      <c r="A88" s="1"/>
      <c r="B88" s="9"/>
      <c r="C88" s="9"/>
      <c r="D88" s="9"/>
      <c r="E88" s="9"/>
      <c r="F88" s="10"/>
      <c r="G88" s="36" t="s">
        <v>2</v>
      </c>
      <c r="H88" s="134"/>
      <c r="I88" s="131">
        <v>200</v>
      </c>
      <c r="J88" s="132">
        <v>1987993</v>
      </c>
      <c r="K88" s="132">
        <v>1987993</v>
      </c>
    </row>
    <row r="89" spans="1:11" ht="15.75">
      <c r="A89" s="1"/>
      <c r="B89" s="271">
        <v>500</v>
      </c>
      <c r="C89" s="271"/>
      <c r="D89" s="271"/>
      <c r="E89" s="271"/>
      <c r="F89" s="272"/>
      <c r="G89" s="36" t="s">
        <v>1</v>
      </c>
      <c r="H89" s="134" t="s">
        <v>0</v>
      </c>
      <c r="I89" s="131">
        <v>800</v>
      </c>
      <c r="J89" s="132">
        <v>3000</v>
      </c>
      <c r="K89" s="132">
        <v>3000</v>
      </c>
    </row>
    <row r="90" spans="1:11" ht="47.25">
      <c r="A90" s="1"/>
      <c r="B90" s="52"/>
      <c r="C90" s="52"/>
      <c r="D90" s="52"/>
      <c r="E90" s="52"/>
      <c r="F90" s="53"/>
      <c r="G90" s="227" t="s">
        <v>102</v>
      </c>
      <c r="H90" s="230" t="s">
        <v>211</v>
      </c>
      <c r="I90" s="131" t="s">
        <v>0</v>
      </c>
      <c r="J90" s="132">
        <f>SUM(J91:J91)</f>
        <v>17156000</v>
      </c>
      <c r="K90" s="132">
        <f>SUM(K91:K91)</f>
        <v>17156000</v>
      </c>
    </row>
    <row r="91" spans="1:11" ht="31.5">
      <c r="A91" s="1"/>
      <c r="B91" s="52"/>
      <c r="C91" s="52"/>
      <c r="D91" s="52"/>
      <c r="E91" s="52"/>
      <c r="F91" s="53"/>
      <c r="G91" s="36" t="s">
        <v>5</v>
      </c>
      <c r="H91" s="134" t="s">
        <v>0</v>
      </c>
      <c r="I91" s="131">
        <v>300</v>
      </c>
      <c r="J91" s="132">
        <v>17156000</v>
      </c>
      <c r="K91" s="132">
        <v>17156000</v>
      </c>
    </row>
    <row r="92" spans="1:11" ht="84" customHeight="1">
      <c r="A92" s="1"/>
      <c r="B92" s="99"/>
      <c r="C92" s="99"/>
      <c r="D92" s="99"/>
      <c r="E92" s="99"/>
      <c r="F92" s="100"/>
      <c r="G92" s="36" t="s">
        <v>181</v>
      </c>
      <c r="H92" s="134" t="s">
        <v>212</v>
      </c>
      <c r="I92" s="131"/>
      <c r="J92" s="132">
        <f>SUM(J93)</f>
        <v>9687</v>
      </c>
      <c r="K92" s="132">
        <f>SUM(K93)</f>
        <v>9687</v>
      </c>
    </row>
    <row r="93" spans="1:11" ht="31.5">
      <c r="A93" s="1"/>
      <c r="B93" s="99"/>
      <c r="C93" s="99"/>
      <c r="D93" s="99"/>
      <c r="E93" s="99"/>
      <c r="F93" s="100"/>
      <c r="G93" s="36" t="s">
        <v>2</v>
      </c>
      <c r="H93" s="134"/>
      <c r="I93" s="131">
        <v>200</v>
      </c>
      <c r="J93" s="132">
        <v>9687</v>
      </c>
      <c r="K93" s="132">
        <v>9687</v>
      </c>
    </row>
    <row r="94" spans="1:11" ht="69.75" customHeight="1">
      <c r="A94" s="1"/>
      <c r="B94" s="184"/>
      <c r="C94" s="184"/>
      <c r="D94" s="184"/>
      <c r="E94" s="184"/>
      <c r="F94" s="185"/>
      <c r="G94" s="36" t="s">
        <v>244</v>
      </c>
      <c r="H94" s="134" t="s">
        <v>245</v>
      </c>
      <c r="I94" s="131"/>
      <c r="J94" s="132">
        <f>SUM(J95)</f>
        <v>887184</v>
      </c>
      <c r="K94" s="132">
        <f>SUM(K95)</f>
        <v>983288</v>
      </c>
    </row>
    <row r="95" spans="1:11" ht="31.5">
      <c r="A95" s="1"/>
      <c r="B95" s="184"/>
      <c r="C95" s="184"/>
      <c r="D95" s="184"/>
      <c r="E95" s="184"/>
      <c r="F95" s="185"/>
      <c r="G95" s="36" t="s">
        <v>2</v>
      </c>
      <c r="H95" s="134"/>
      <c r="I95" s="131">
        <v>200</v>
      </c>
      <c r="J95" s="132">
        <v>887184</v>
      </c>
      <c r="K95" s="132">
        <v>983288</v>
      </c>
    </row>
    <row r="96" spans="1:11" ht="47.25">
      <c r="A96" s="1"/>
      <c r="B96" s="178"/>
      <c r="C96" s="178"/>
      <c r="D96" s="178"/>
      <c r="E96" s="178"/>
      <c r="F96" s="179"/>
      <c r="G96" s="36" t="s">
        <v>241</v>
      </c>
      <c r="H96" s="134" t="s">
        <v>242</v>
      </c>
      <c r="I96" s="131"/>
      <c r="J96" s="132">
        <f>SUM(J97)</f>
        <v>70871233</v>
      </c>
      <c r="K96" s="132">
        <f>SUM(K97)</f>
        <v>78465852</v>
      </c>
    </row>
    <row r="97" spans="1:11" ht="31.5">
      <c r="A97" s="1"/>
      <c r="B97" s="178"/>
      <c r="C97" s="178"/>
      <c r="D97" s="178"/>
      <c r="E97" s="178"/>
      <c r="F97" s="179"/>
      <c r="G97" s="36" t="s">
        <v>5</v>
      </c>
      <c r="H97" s="134" t="s">
        <v>0</v>
      </c>
      <c r="I97" s="131">
        <v>300</v>
      </c>
      <c r="J97" s="132">
        <v>70871233</v>
      </c>
      <c r="K97" s="132">
        <v>78465852</v>
      </c>
    </row>
    <row r="98" spans="1:11" ht="63">
      <c r="A98" s="1"/>
      <c r="B98" s="109"/>
      <c r="C98" s="109"/>
      <c r="D98" s="109"/>
      <c r="E98" s="109"/>
      <c r="F98" s="110"/>
      <c r="G98" s="36" t="s">
        <v>182</v>
      </c>
      <c r="H98" s="134" t="s">
        <v>183</v>
      </c>
      <c r="I98" s="131"/>
      <c r="J98" s="132">
        <f>SUM(J99)</f>
        <v>562124</v>
      </c>
      <c r="K98" s="132">
        <f>SUM(K99)</f>
        <v>556217</v>
      </c>
    </row>
    <row r="99" spans="1:11" ht="31.5">
      <c r="A99" s="1"/>
      <c r="B99" s="109"/>
      <c r="C99" s="109"/>
      <c r="D99" s="109"/>
      <c r="E99" s="109"/>
      <c r="F99" s="110"/>
      <c r="G99" s="37" t="s">
        <v>5</v>
      </c>
      <c r="H99" s="134" t="s">
        <v>0</v>
      </c>
      <c r="I99" s="131">
        <v>300</v>
      </c>
      <c r="J99" s="132">
        <v>562124</v>
      </c>
      <c r="K99" s="132">
        <v>556217</v>
      </c>
    </row>
    <row r="100" spans="1:11" ht="63">
      <c r="A100" s="1"/>
      <c r="B100" s="52"/>
      <c r="C100" s="52"/>
      <c r="D100" s="52"/>
      <c r="E100" s="52"/>
      <c r="F100" s="53"/>
      <c r="G100" s="40" t="s">
        <v>103</v>
      </c>
      <c r="H100" s="235" t="s">
        <v>104</v>
      </c>
      <c r="I100" s="146"/>
      <c r="J100" s="140">
        <f>SUM(J101)</f>
        <v>82485967</v>
      </c>
      <c r="K100" s="140">
        <f>SUM(K101)</f>
        <v>82485967</v>
      </c>
    </row>
    <row r="101" spans="1:11" ht="109.5" customHeight="1">
      <c r="A101" s="1"/>
      <c r="B101" s="52"/>
      <c r="C101" s="52"/>
      <c r="D101" s="52"/>
      <c r="E101" s="52"/>
      <c r="F101" s="53"/>
      <c r="G101" s="227" t="s">
        <v>105</v>
      </c>
      <c r="H101" s="236" t="s">
        <v>213</v>
      </c>
      <c r="I101" s="131"/>
      <c r="J101" s="132">
        <f>SUM(J102:J102)</f>
        <v>82485967</v>
      </c>
      <c r="K101" s="132">
        <f>SUM(K102:K102)</f>
        <v>82485967</v>
      </c>
    </row>
    <row r="102" spans="1:11" ht="47.25">
      <c r="A102" s="1"/>
      <c r="B102" s="52"/>
      <c r="C102" s="52"/>
      <c r="D102" s="52"/>
      <c r="E102" s="52"/>
      <c r="F102" s="53"/>
      <c r="G102" s="36" t="s">
        <v>4</v>
      </c>
      <c r="H102" s="133"/>
      <c r="I102" s="131">
        <v>600</v>
      </c>
      <c r="J102" s="132">
        <v>82485967</v>
      </c>
      <c r="K102" s="132">
        <v>82485967</v>
      </c>
    </row>
    <row r="103" spans="1:11" ht="63">
      <c r="A103" s="1"/>
      <c r="B103" s="52"/>
      <c r="C103" s="52"/>
      <c r="D103" s="52"/>
      <c r="E103" s="52"/>
      <c r="F103" s="53"/>
      <c r="G103" s="214" t="s">
        <v>106</v>
      </c>
      <c r="H103" s="235" t="s">
        <v>107</v>
      </c>
      <c r="I103" s="146"/>
      <c r="J103" s="140">
        <f>SUM(J104+J109+J107)</f>
        <v>14413339</v>
      </c>
      <c r="K103" s="140">
        <f>SUM(K104+K109+K107)</f>
        <v>14413339</v>
      </c>
    </row>
    <row r="104" spans="1:11" ht="31.5">
      <c r="A104" s="1"/>
      <c r="B104" s="276" t="s">
        <v>27</v>
      </c>
      <c r="C104" s="276"/>
      <c r="D104" s="276"/>
      <c r="E104" s="276"/>
      <c r="F104" s="277"/>
      <c r="G104" s="162" t="s">
        <v>108</v>
      </c>
      <c r="H104" s="149" t="s">
        <v>109</v>
      </c>
      <c r="I104" s="131" t="s">
        <v>0</v>
      </c>
      <c r="J104" s="132">
        <f>SUM(J105:J106)</f>
        <v>2248000</v>
      </c>
      <c r="K104" s="132">
        <f>SUM(K105:K106)</f>
        <v>2248000</v>
      </c>
    </row>
    <row r="105" spans="1:11" ht="31.5">
      <c r="A105" s="1"/>
      <c r="B105" s="68"/>
      <c r="C105" s="68"/>
      <c r="D105" s="68"/>
      <c r="E105" s="68"/>
      <c r="F105" s="69"/>
      <c r="G105" s="36" t="s">
        <v>2</v>
      </c>
      <c r="H105" s="134"/>
      <c r="I105" s="131">
        <v>200</v>
      </c>
      <c r="J105" s="132"/>
      <c r="K105" s="132"/>
    </row>
    <row r="106" spans="1:11" ht="31.5">
      <c r="A106" s="1"/>
      <c r="B106" s="271">
        <v>500</v>
      </c>
      <c r="C106" s="271"/>
      <c r="D106" s="271"/>
      <c r="E106" s="271"/>
      <c r="F106" s="272"/>
      <c r="G106" s="36" t="s">
        <v>5</v>
      </c>
      <c r="H106" s="134" t="s">
        <v>0</v>
      </c>
      <c r="I106" s="131">
        <v>300</v>
      </c>
      <c r="J106" s="132">
        <v>2248000</v>
      </c>
      <c r="K106" s="132">
        <v>2248000</v>
      </c>
    </row>
    <row r="107" spans="1:11" ht="82.5" customHeight="1">
      <c r="A107" s="1"/>
      <c r="B107" s="188"/>
      <c r="C107" s="188"/>
      <c r="D107" s="188"/>
      <c r="E107" s="188"/>
      <c r="F107" s="189"/>
      <c r="G107" s="36" t="s">
        <v>248</v>
      </c>
      <c r="H107" s="134" t="s">
        <v>249</v>
      </c>
      <c r="I107" s="131"/>
      <c r="J107" s="132">
        <f t="shared" ref="J107:K107" si="0">SUM(J108)</f>
        <v>179783</v>
      </c>
      <c r="K107" s="132">
        <f t="shared" si="0"/>
        <v>179783</v>
      </c>
    </row>
    <row r="108" spans="1:11" ht="31.5">
      <c r="A108" s="1"/>
      <c r="B108" s="188"/>
      <c r="C108" s="188"/>
      <c r="D108" s="188"/>
      <c r="E108" s="188"/>
      <c r="F108" s="189"/>
      <c r="G108" s="36" t="s">
        <v>2</v>
      </c>
      <c r="H108" s="134"/>
      <c r="I108" s="131">
        <v>200</v>
      </c>
      <c r="J108" s="132">
        <v>179783</v>
      </c>
      <c r="K108" s="132">
        <v>179783</v>
      </c>
    </row>
    <row r="109" spans="1:11" ht="78.75">
      <c r="A109" s="1"/>
      <c r="B109" s="188"/>
      <c r="C109" s="188"/>
      <c r="D109" s="188"/>
      <c r="E109" s="188"/>
      <c r="F109" s="189"/>
      <c r="G109" s="36" t="s">
        <v>246</v>
      </c>
      <c r="H109" s="134" t="s">
        <v>247</v>
      </c>
      <c r="I109" s="131"/>
      <c r="J109" s="132">
        <f>SUM(J110:J110)</f>
        <v>11985556</v>
      </c>
      <c r="K109" s="132">
        <f>SUM(K110:K110)</f>
        <v>11985556</v>
      </c>
    </row>
    <row r="110" spans="1:11" ht="31.5">
      <c r="A110" s="1"/>
      <c r="B110" s="188"/>
      <c r="C110" s="188"/>
      <c r="D110" s="188"/>
      <c r="E110" s="188"/>
      <c r="F110" s="189"/>
      <c r="G110" s="36" t="s">
        <v>5</v>
      </c>
      <c r="H110" s="134" t="s">
        <v>0</v>
      </c>
      <c r="I110" s="131">
        <v>300</v>
      </c>
      <c r="J110" s="132">
        <v>11985556</v>
      </c>
      <c r="K110" s="132">
        <v>11985556</v>
      </c>
    </row>
    <row r="111" spans="1:11" ht="47.25">
      <c r="A111" s="1"/>
      <c r="B111" s="163"/>
      <c r="C111" s="164"/>
      <c r="D111" s="164"/>
      <c r="E111" s="164"/>
      <c r="F111" s="164"/>
      <c r="G111" s="35" t="s">
        <v>223</v>
      </c>
      <c r="H111" s="137" t="s">
        <v>224</v>
      </c>
      <c r="I111" s="131"/>
      <c r="J111" s="132">
        <f>SUM(J112+J114+J116)</f>
        <v>58552913</v>
      </c>
      <c r="K111" s="132">
        <f>SUM(K112+K114+K116)</f>
        <v>63135732</v>
      </c>
    </row>
    <row r="112" spans="1:11" ht="63">
      <c r="A112" s="1"/>
      <c r="B112" s="163"/>
      <c r="C112" s="164"/>
      <c r="D112" s="164"/>
      <c r="E112" s="164"/>
      <c r="F112" s="164"/>
      <c r="G112" s="35" t="s">
        <v>225</v>
      </c>
      <c r="H112" s="137" t="s">
        <v>226</v>
      </c>
      <c r="I112" s="131"/>
      <c r="J112" s="132">
        <f>SUM(J113:J113)</f>
        <v>29140764</v>
      </c>
      <c r="K112" s="132">
        <f>SUM(K113:K113)</f>
        <v>30915276</v>
      </c>
    </row>
    <row r="113" spans="1:11" ht="31.5">
      <c r="A113" s="1"/>
      <c r="B113" s="163"/>
      <c r="C113" s="164"/>
      <c r="D113" s="164"/>
      <c r="E113" s="164"/>
      <c r="F113" s="164"/>
      <c r="G113" s="36" t="s">
        <v>5</v>
      </c>
      <c r="H113" s="134" t="s">
        <v>0</v>
      </c>
      <c r="I113" s="131">
        <v>300</v>
      </c>
      <c r="J113" s="132">
        <v>29140764</v>
      </c>
      <c r="K113" s="132">
        <v>30915276</v>
      </c>
    </row>
    <row r="114" spans="1:11" ht="78.75">
      <c r="A114" s="1"/>
      <c r="B114" s="163"/>
      <c r="C114" s="164"/>
      <c r="D114" s="164"/>
      <c r="E114" s="164"/>
      <c r="F114" s="164"/>
      <c r="G114" s="35" t="s">
        <v>227</v>
      </c>
      <c r="H114" s="137" t="s">
        <v>228</v>
      </c>
      <c r="I114" s="131"/>
      <c r="J114" s="132">
        <f>SUM(J115:J115)</f>
        <v>29050149</v>
      </c>
      <c r="K114" s="132">
        <f>SUM(K115:K115)</f>
        <v>31812456</v>
      </c>
    </row>
    <row r="115" spans="1:11" ht="31.5">
      <c r="A115" s="1"/>
      <c r="B115" s="163"/>
      <c r="C115" s="164"/>
      <c r="D115" s="164"/>
      <c r="E115" s="164"/>
      <c r="F115" s="164"/>
      <c r="G115" s="36" t="s">
        <v>5</v>
      </c>
      <c r="H115" s="134" t="s">
        <v>0</v>
      </c>
      <c r="I115" s="131">
        <v>300</v>
      </c>
      <c r="J115" s="132">
        <v>29050149</v>
      </c>
      <c r="K115" s="132">
        <v>31812456</v>
      </c>
    </row>
    <row r="116" spans="1:11" ht="94.5">
      <c r="A116" s="1"/>
      <c r="B116" s="175"/>
      <c r="C116" s="164"/>
      <c r="D116" s="164"/>
      <c r="E116" s="164"/>
      <c r="F116" s="164"/>
      <c r="G116" s="37" t="s">
        <v>180</v>
      </c>
      <c r="H116" s="134" t="s">
        <v>234</v>
      </c>
      <c r="I116" s="131"/>
      <c r="J116" s="132">
        <f>SUM(J117)</f>
        <v>362000</v>
      </c>
      <c r="K116" s="132">
        <f>SUM(K117)</f>
        <v>408000</v>
      </c>
    </row>
    <row r="117" spans="1:11" ht="31.5">
      <c r="A117" s="1"/>
      <c r="B117" s="175"/>
      <c r="C117" s="164"/>
      <c r="D117" s="164"/>
      <c r="E117" s="164"/>
      <c r="F117" s="164"/>
      <c r="G117" s="36" t="s">
        <v>2</v>
      </c>
      <c r="H117" s="134"/>
      <c r="I117" s="131">
        <v>200</v>
      </c>
      <c r="J117" s="132">
        <v>362000</v>
      </c>
      <c r="K117" s="132">
        <v>408000</v>
      </c>
    </row>
    <row r="118" spans="1:11" ht="78.75">
      <c r="A118" s="1"/>
      <c r="B118" s="52"/>
      <c r="C118" s="52"/>
      <c r="D118" s="52"/>
      <c r="E118" s="52"/>
      <c r="F118" s="53"/>
      <c r="G118" s="161" t="s">
        <v>164</v>
      </c>
      <c r="H118" s="231" t="s">
        <v>110</v>
      </c>
      <c r="I118" s="146"/>
      <c r="J118" s="140">
        <f>SUM(J119)</f>
        <v>65000</v>
      </c>
      <c r="K118" s="140">
        <f>SUM(K119)</f>
        <v>40000</v>
      </c>
    </row>
    <row r="119" spans="1:11" ht="157.5">
      <c r="A119" s="1"/>
      <c r="B119" s="52"/>
      <c r="C119" s="52"/>
      <c r="D119" s="52"/>
      <c r="E119" s="52"/>
      <c r="F119" s="53"/>
      <c r="G119" s="161" t="s">
        <v>256</v>
      </c>
      <c r="H119" s="228" t="s">
        <v>111</v>
      </c>
      <c r="I119" s="131"/>
      <c r="J119" s="140">
        <f>SUM(J120)</f>
        <v>65000</v>
      </c>
      <c r="K119" s="140">
        <f>SUM(K120)</f>
        <v>40000</v>
      </c>
    </row>
    <row r="120" spans="1:11" ht="94.5">
      <c r="A120" s="1"/>
      <c r="B120" s="52"/>
      <c r="C120" s="52"/>
      <c r="D120" s="52"/>
      <c r="E120" s="52"/>
      <c r="F120" s="53"/>
      <c r="G120" s="227" t="s">
        <v>205</v>
      </c>
      <c r="H120" s="225" t="s">
        <v>112</v>
      </c>
      <c r="I120" s="131"/>
      <c r="J120" s="132">
        <f>SUM(J121:J121)</f>
        <v>65000</v>
      </c>
      <c r="K120" s="132">
        <f>SUM(K121:K121)</f>
        <v>40000</v>
      </c>
    </row>
    <row r="121" spans="1:11" ht="31.5">
      <c r="A121" s="1"/>
      <c r="B121" s="21"/>
      <c r="C121" s="21"/>
      <c r="D121" s="21"/>
      <c r="E121" s="21"/>
      <c r="F121" s="22"/>
      <c r="G121" s="36" t="s">
        <v>2</v>
      </c>
      <c r="H121" s="134"/>
      <c r="I121" s="131">
        <v>200</v>
      </c>
      <c r="J121" s="132">
        <v>65000</v>
      </c>
      <c r="K121" s="132">
        <v>40000</v>
      </c>
    </row>
    <row r="122" spans="1:11" ht="78.75">
      <c r="A122" s="1"/>
      <c r="B122" s="91"/>
      <c r="C122" s="91"/>
      <c r="D122" s="91"/>
      <c r="E122" s="91"/>
      <c r="F122" s="92"/>
      <c r="G122" s="40" t="s">
        <v>348</v>
      </c>
      <c r="H122" s="145" t="s">
        <v>113</v>
      </c>
      <c r="I122" s="146"/>
      <c r="J122" s="132">
        <f t="shared" ref="J122:K124" si="1">SUM(J123)</f>
        <v>328000</v>
      </c>
      <c r="K122" s="132">
        <f t="shared" si="1"/>
        <v>203000</v>
      </c>
    </row>
    <row r="123" spans="1:11" ht="75">
      <c r="A123" s="1"/>
      <c r="B123" s="91"/>
      <c r="C123" s="91"/>
      <c r="D123" s="91"/>
      <c r="E123" s="91"/>
      <c r="F123" s="92"/>
      <c r="G123" s="263" t="s">
        <v>393</v>
      </c>
      <c r="H123" s="145" t="s">
        <v>349</v>
      </c>
      <c r="I123" s="146"/>
      <c r="J123" s="140">
        <f t="shared" si="1"/>
        <v>328000</v>
      </c>
      <c r="K123" s="140">
        <f t="shared" si="1"/>
        <v>203000</v>
      </c>
    </row>
    <row r="124" spans="1:11" ht="97.5" customHeight="1">
      <c r="A124" s="1"/>
      <c r="B124" s="91"/>
      <c r="C124" s="91"/>
      <c r="D124" s="91"/>
      <c r="E124" s="91"/>
      <c r="F124" s="92"/>
      <c r="G124" s="36" t="s">
        <v>350</v>
      </c>
      <c r="H124" s="133" t="s">
        <v>351</v>
      </c>
      <c r="I124" s="131"/>
      <c r="J124" s="140">
        <f t="shared" si="1"/>
        <v>328000</v>
      </c>
      <c r="K124" s="140">
        <f t="shared" si="1"/>
        <v>203000</v>
      </c>
    </row>
    <row r="125" spans="1:11" ht="47.25">
      <c r="A125" s="1"/>
      <c r="B125" s="91"/>
      <c r="C125" s="91"/>
      <c r="D125" s="91"/>
      <c r="E125" s="91"/>
      <c r="F125" s="92"/>
      <c r="G125" s="36" t="s">
        <v>4</v>
      </c>
      <c r="H125" s="150"/>
      <c r="I125" s="131">
        <v>600</v>
      </c>
      <c r="J125" s="132">
        <v>328000</v>
      </c>
      <c r="K125" s="132">
        <v>203000</v>
      </c>
    </row>
    <row r="126" spans="1:11" ht="78.75">
      <c r="A126" s="1"/>
      <c r="B126" s="266" t="s">
        <v>26</v>
      </c>
      <c r="C126" s="266"/>
      <c r="D126" s="266"/>
      <c r="E126" s="266"/>
      <c r="F126" s="267"/>
      <c r="G126" s="165" t="s">
        <v>56</v>
      </c>
      <c r="H126" s="237" t="s">
        <v>114</v>
      </c>
      <c r="I126" s="124" t="s">
        <v>0</v>
      </c>
      <c r="J126" s="125">
        <f>SUM(J131+J127+J135)</f>
        <v>90000</v>
      </c>
      <c r="K126" s="125">
        <f>SUM(K131+K127+K135)</f>
        <v>60000</v>
      </c>
    </row>
    <row r="127" spans="1:11" ht="78.75">
      <c r="A127" s="1"/>
      <c r="B127" s="176"/>
      <c r="C127" s="176"/>
      <c r="D127" s="176"/>
      <c r="E127" s="176"/>
      <c r="F127" s="177"/>
      <c r="G127" s="161" t="s">
        <v>364</v>
      </c>
      <c r="H127" s="238" t="s">
        <v>235</v>
      </c>
      <c r="I127" s="146"/>
      <c r="J127" s="140">
        <f t="shared" ref="J127:K129" si="2">SUM(J128)</f>
        <v>30000</v>
      </c>
      <c r="K127" s="140">
        <f t="shared" si="2"/>
        <v>20000</v>
      </c>
    </row>
    <row r="128" spans="1:11" ht="47.25">
      <c r="A128" s="1"/>
      <c r="B128" s="198"/>
      <c r="C128" s="198"/>
      <c r="D128" s="198"/>
      <c r="E128" s="198"/>
      <c r="F128" s="199"/>
      <c r="G128" s="161" t="s">
        <v>236</v>
      </c>
      <c r="H128" s="238" t="s">
        <v>263</v>
      </c>
      <c r="I128" s="146"/>
      <c r="J128" s="140">
        <f t="shared" si="2"/>
        <v>30000</v>
      </c>
      <c r="K128" s="140">
        <f t="shared" si="2"/>
        <v>20000</v>
      </c>
    </row>
    <row r="129" spans="1:11" ht="82.5" customHeight="1">
      <c r="A129" s="1"/>
      <c r="B129" s="198"/>
      <c r="C129" s="198"/>
      <c r="D129" s="198"/>
      <c r="E129" s="198"/>
      <c r="F129" s="199"/>
      <c r="G129" s="162" t="s">
        <v>264</v>
      </c>
      <c r="H129" s="80" t="s">
        <v>265</v>
      </c>
      <c r="I129" s="146"/>
      <c r="J129" s="132">
        <f t="shared" si="2"/>
        <v>30000</v>
      </c>
      <c r="K129" s="132">
        <f t="shared" si="2"/>
        <v>20000</v>
      </c>
    </row>
    <row r="130" spans="1:11" ht="31.5">
      <c r="A130" s="1"/>
      <c r="B130" s="198"/>
      <c r="C130" s="198"/>
      <c r="D130" s="198"/>
      <c r="E130" s="198"/>
      <c r="F130" s="199"/>
      <c r="G130" s="38" t="s">
        <v>2</v>
      </c>
      <c r="H130" s="139" t="s">
        <v>0</v>
      </c>
      <c r="I130" s="151">
        <v>200</v>
      </c>
      <c r="J130" s="132">
        <v>30000</v>
      </c>
      <c r="K130" s="132">
        <v>20000</v>
      </c>
    </row>
    <row r="131" spans="1:11" ht="63">
      <c r="A131" s="1"/>
      <c r="B131" s="11"/>
      <c r="C131" s="11"/>
      <c r="D131" s="11"/>
      <c r="E131" s="11"/>
      <c r="F131" s="12"/>
      <c r="G131" s="161" t="s">
        <v>165</v>
      </c>
      <c r="H131" s="239" t="s">
        <v>154</v>
      </c>
      <c r="I131" s="131"/>
      <c r="J131" s="140">
        <f>SUM(J133)</f>
        <v>30000</v>
      </c>
      <c r="K131" s="140">
        <f>SUM(K133)</f>
        <v>20000</v>
      </c>
    </row>
    <row r="132" spans="1:11" ht="60" customHeight="1">
      <c r="A132" s="1"/>
      <c r="B132" s="52"/>
      <c r="C132" s="52"/>
      <c r="D132" s="52"/>
      <c r="E132" s="52"/>
      <c r="F132" s="53"/>
      <c r="G132" s="161" t="s">
        <v>231</v>
      </c>
      <c r="H132" s="238" t="s">
        <v>155</v>
      </c>
      <c r="I132" s="131"/>
      <c r="J132" s="140">
        <f>SUM(J133)</f>
        <v>30000</v>
      </c>
      <c r="K132" s="140">
        <f>SUM(K133)</f>
        <v>20000</v>
      </c>
    </row>
    <row r="133" spans="1:11" ht="78.75">
      <c r="A133" s="1"/>
      <c r="B133" s="11"/>
      <c r="C133" s="11"/>
      <c r="D133" s="11"/>
      <c r="E133" s="11"/>
      <c r="F133" s="12"/>
      <c r="G133" s="162" t="s">
        <v>166</v>
      </c>
      <c r="H133" s="80" t="s">
        <v>156</v>
      </c>
      <c r="I133" s="131"/>
      <c r="J133" s="132">
        <f>SUM(J134)</f>
        <v>30000</v>
      </c>
      <c r="K133" s="132">
        <f>SUM(K134)</f>
        <v>20000</v>
      </c>
    </row>
    <row r="134" spans="1:11" ht="47.25">
      <c r="A134" s="1"/>
      <c r="B134" s="44"/>
      <c r="C134" s="44"/>
      <c r="D134" s="44"/>
      <c r="E134" s="44"/>
      <c r="F134" s="45"/>
      <c r="G134" s="36" t="s">
        <v>4</v>
      </c>
      <c r="H134" s="134" t="s">
        <v>0</v>
      </c>
      <c r="I134" s="131">
        <v>600</v>
      </c>
      <c r="J134" s="132">
        <v>30000</v>
      </c>
      <c r="K134" s="132">
        <v>20000</v>
      </c>
    </row>
    <row r="135" spans="1:11" ht="67.5" customHeight="1">
      <c r="A135" s="1"/>
      <c r="B135" s="192"/>
      <c r="C135" s="192"/>
      <c r="D135" s="192"/>
      <c r="E135" s="192"/>
      <c r="F135" s="193"/>
      <c r="G135" s="40" t="s">
        <v>392</v>
      </c>
      <c r="H135" s="147" t="s">
        <v>257</v>
      </c>
      <c r="I135" s="146"/>
      <c r="J135" s="140">
        <f>SUM(J136)</f>
        <v>30000</v>
      </c>
      <c r="K135" s="140">
        <f>SUM(K136)</f>
        <v>20000</v>
      </c>
    </row>
    <row r="136" spans="1:11" ht="94.5">
      <c r="A136" s="1"/>
      <c r="B136" s="192"/>
      <c r="C136" s="192"/>
      <c r="D136" s="192"/>
      <c r="E136" s="192"/>
      <c r="F136" s="193"/>
      <c r="G136" s="40" t="s">
        <v>314</v>
      </c>
      <c r="H136" s="147" t="s">
        <v>315</v>
      </c>
      <c r="I136" s="146"/>
      <c r="J136" s="140">
        <f>SUM(J137)</f>
        <v>30000</v>
      </c>
      <c r="K136" s="140">
        <f>SUM(K137)</f>
        <v>20000</v>
      </c>
    </row>
    <row r="137" spans="1:11" ht="31.5">
      <c r="A137" s="1"/>
      <c r="B137" s="192"/>
      <c r="C137" s="192"/>
      <c r="D137" s="192"/>
      <c r="E137" s="192"/>
      <c r="F137" s="193"/>
      <c r="G137" s="36" t="s">
        <v>365</v>
      </c>
      <c r="H137" s="134" t="s">
        <v>320</v>
      </c>
      <c r="I137" s="131"/>
      <c r="J137" s="132">
        <f>SUM(J138:J138)</f>
        <v>30000</v>
      </c>
      <c r="K137" s="132">
        <f>SUM(K138:K138)</f>
        <v>20000</v>
      </c>
    </row>
    <row r="138" spans="1:11" ht="31.5">
      <c r="A138" s="1"/>
      <c r="B138" s="192"/>
      <c r="C138" s="192"/>
      <c r="D138" s="192"/>
      <c r="E138" s="192"/>
      <c r="F138" s="193"/>
      <c r="G138" s="38" t="s">
        <v>2</v>
      </c>
      <c r="H138" s="142" t="s">
        <v>0</v>
      </c>
      <c r="I138" s="151">
        <v>200</v>
      </c>
      <c r="J138" s="132">
        <v>30000</v>
      </c>
      <c r="K138" s="132">
        <v>20000</v>
      </c>
    </row>
    <row r="139" spans="1:11" ht="63">
      <c r="A139" s="1"/>
      <c r="B139" s="266" t="s">
        <v>25</v>
      </c>
      <c r="C139" s="266"/>
      <c r="D139" s="266"/>
      <c r="E139" s="266"/>
      <c r="F139" s="267"/>
      <c r="G139" s="165" t="s">
        <v>57</v>
      </c>
      <c r="H139" s="240" t="s">
        <v>115</v>
      </c>
      <c r="I139" s="124" t="s">
        <v>0</v>
      </c>
      <c r="J139" s="125">
        <f>SUM(J140+J144)</f>
        <v>7847000</v>
      </c>
      <c r="K139" s="125">
        <f>SUM(K140+K144)</f>
        <v>4874000</v>
      </c>
    </row>
    <row r="140" spans="1:11" ht="78.75">
      <c r="A140" s="1"/>
      <c r="B140" s="206"/>
      <c r="C140" s="206"/>
      <c r="D140" s="206"/>
      <c r="E140" s="206"/>
      <c r="F140" s="207"/>
      <c r="G140" s="40" t="s">
        <v>250</v>
      </c>
      <c r="H140" s="166" t="s">
        <v>116</v>
      </c>
      <c r="I140" s="146"/>
      <c r="J140" s="140">
        <f t="shared" ref="J140:K142" si="3">SUM(J141)</f>
        <v>200000</v>
      </c>
      <c r="K140" s="140">
        <f t="shared" si="3"/>
        <v>124000</v>
      </c>
    </row>
    <row r="141" spans="1:11" ht="21" customHeight="1">
      <c r="A141" s="1"/>
      <c r="B141" s="206"/>
      <c r="C141" s="206"/>
      <c r="D141" s="206"/>
      <c r="E141" s="206"/>
      <c r="F141" s="207"/>
      <c r="G141" s="40" t="s">
        <v>316</v>
      </c>
      <c r="H141" s="166" t="s">
        <v>317</v>
      </c>
      <c r="I141" s="146"/>
      <c r="J141" s="140">
        <f t="shared" si="3"/>
        <v>200000</v>
      </c>
      <c r="K141" s="140">
        <f t="shared" si="3"/>
        <v>124000</v>
      </c>
    </row>
    <row r="142" spans="1:11" ht="31.5">
      <c r="A142" s="1"/>
      <c r="B142" s="206"/>
      <c r="C142" s="206"/>
      <c r="D142" s="206"/>
      <c r="E142" s="206"/>
      <c r="F142" s="207"/>
      <c r="G142" s="162" t="s">
        <v>321</v>
      </c>
      <c r="H142" s="142" t="s">
        <v>318</v>
      </c>
      <c r="I142" s="131"/>
      <c r="J142" s="132">
        <f t="shared" si="3"/>
        <v>200000</v>
      </c>
      <c r="K142" s="132">
        <f t="shared" si="3"/>
        <v>124000</v>
      </c>
    </row>
    <row r="143" spans="1:11" ht="31.5">
      <c r="A143" s="1"/>
      <c r="B143" s="206"/>
      <c r="C143" s="206"/>
      <c r="D143" s="206"/>
      <c r="E143" s="206"/>
      <c r="F143" s="207"/>
      <c r="G143" s="36" t="s">
        <v>2</v>
      </c>
      <c r="H143" s="134" t="s">
        <v>0</v>
      </c>
      <c r="I143" s="131">
        <v>200</v>
      </c>
      <c r="J143" s="132">
        <v>200000</v>
      </c>
      <c r="K143" s="132">
        <v>124000</v>
      </c>
    </row>
    <row r="144" spans="1:11" ht="63">
      <c r="A144" s="1"/>
      <c r="B144" s="274" t="s">
        <v>24</v>
      </c>
      <c r="C144" s="274"/>
      <c r="D144" s="274"/>
      <c r="E144" s="274"/>
      <c r="F144" s="275"/>
      <c r="G144" s="40" t="s">
        <v>167</v>
      </c>
      <c r="H144" s="239" t="s">
        <v>251</v>
      </c>
      <c r="I144" s="127" t="s">
        <v>0</v>
      </c>
      <c r="J144" s="140">
        <f>SUM(J145)</f>
        <v>7647000</v>
      </c>
      <c r="K144" s="140">
        <f>SUM(K145)</f>
        <v>4750000</v>
      </c>
    </row>
    <row r="145" spans="1:11" ht="94.5">
      <c r="A145" s="1"/>
      <c r="B145" s="54"/>
      <c r="C145" s="54"/>
      <c r="D145" s="54"/>
      <c r="E145" s="54"/>
      <c r="F145" s="55"/>
      <c r="G145" s="41" t="s">
        <v>366</v>
      </c>
      <c r="H145" s="241" t="s">
        <v>252</v>
      </c>
      <c r="I145" s="146"/>
      <c r="J145" s="140">
        <f>SUM(J146)</f>
        <v>7647000</v>
      </c>
      <c r="K145" s="140">
        <f>SUM(K146)</f>
        <v>4750000</v>
      </c>
    </row>
    <row r="146" spans="1:11" ht="47.25">
      <c r="A146" s="1"/>
      <c r="B146" s="54"/>
      <c r="C146" s="54"/>
      <c r="D146" s="54"/>
      <c r="E146" s="54"/>
      <c r="F146" s="55"/>
      <c r="G146" s="36" t="s">
        <v>58</v>
      </c>
      <c r="H146" s="242" t="s">
        <v>319</v>
      </c>
      <c r="I146" s="131"/>
      <c r="J146" s="132">
        <f>SUM(J147:J148)</f>
        <v>7647000</v>
      </c>
      <c r="K146" s="132">
        <f>SUM(K147:K148)</f>
        <v>4750000</v>
      </c>
    </row>
    <row r="147" spans="1:11" ht="94.5">
      <c r="A147" s="1"/>
      <c r="B147" s="13"/>
      <c r="C147" s="13"/>
      <c r="D147" s="13"/>
      <c r="E147" s="13"/>
      <c r="F147" s="14"/>
      <c r="G147" s="36" t="s">
        <v>3</v>
      </c>
      <c r="H147" s="242"/>
      <c r="I147" s="131">
        <v>100</v>
      </c>
      <c r="J147" s="132">
        <v>5873000</v>
      </c>
      <c r="K147" s="132">
        <v>3648000</v>
      </c>
    </row>
    <row r="148" spans="1:11" ht="31.5">
      <c r="A148" s="1"/>
      <c r="B148" s="269">
        <v>200</v>
      </c>
      <c r="C148" s="269"/>
      <c r="D148" s="269"/>
      <c r="E148" s="269"/>
      <c r="F148" s="270"/>
      <c r="G148" s="36" t="s">
        <v>2</v>
      </c>
      <c r="H148" s="134" t="s">
        <v>0</v>
      </c>
      <c r="I148" s="131">
        <v>200</v>
      </c>
      <c r="J148" s="132">
        <v>1774000</v>
      </c>
      <c r="K148" s="132">
        <v>1102000</v>
      </c>
    </row>
    <row r="149" spans="1:11" ht="47.25">
      <c r="A149" s="1"/>
      <c r="B149" s="266" t="s">
        <v>23</v>
      </c>
      <c r="C149" s="266"/>
      <c r="D149" s="266"/>
      <c r="E149" s="266"/>
      <c r="F149" s="267"/>
      <c r="G149" s="165" t="s">
        <v>59</v>
      </c>
      <c r="H149" s="156" t="s">
        <v>117</v>
      </c>
      <c r="I149" s="124" t="s">
        <v>0</v>
      </c>
      <c r="J149" s="172">
        <f>SUM(J154+J150)</f>
        <v>49470767</v>
      </c>
      <c r="K149" s="172">
        <f>SUM(K154+K150)</f>
        <v>35592767</v>
      </c>
    </row>
    <row r="150" spans="1:11" ht="47.25">
      <c r="A150" s="1"/>
      <c r="B150" s="206"/>
      <c r="C150" s="206"/>
      <c r="D150" s="206"/>
      <c r="E150" s="206"/>
      <c r="F150" s="207"/>
      <c r="G150" s="161" t="s">
        <v>259</v>
      </c>
      <c r="H150" s="152" t="s">
        <v>118</v>
      </c>
      <c r="I150" s="146" t="s">
        <v>0</v>
      </c>
      <c r="J150" s="169">
        <f t="shared" ref="J150:K152" si="4">SUM(J151)</f>
        <v>328000</v>
      </c>
      <c r="K150" s="169">
        <f t="shared" si="4"/>
        <v>203000</v>
      </c>
    </row>
    <row r="151" spans="1:11" ht="94.5">
      <c r="A151" s="1"/>
      <c r="B151" s="206"/>
      <c r="C151" s="206"/>
      <c r="D151" s="206"/>
      <c r="E151" s="206"/>
      <c r="F151" s="207"/>
      <c r="G151" s="161" t="s">
        <v>261</v>
      </c>
      <c r="H151" s="239" t="s">
        <v>120</v>
      </c>
      <c r="I151" s="146"/>
      <c r="J151" s="170">
        <f t="shared" si="4"/>
        <v>328000</v>
      </c>
      <c r="K151" s="170">
        <f t="shared" si="4"/>
        <v>203000</v>
      </c>
    </row>
    <row r="152" spans="1:11" ht="63">
      <c r="A152" s="1"/>
      <c r="B152" s="206"/>
      <c r="C152" s="206"/>
      <c r="D152" s="206"/>
      <c r="E152" s="206"/>
      <c r="F152" s="207"/>
      <c r="G152" s="35" t="s">
        <v>62</v>
      </c>
      <c r="H152" s="80" t="s">
        <v>322</v>
      </c>
      <c r="I152" s="131"/>
      <c r="J152" s="170">
        <f t="shared" si="4"/>
        <v>328000</v>
      </c>
      <c r="K152" s="170">
        <f t="shared" si="4"/>
        <v>203000</v>
      </c>
    </row>
    <row r="153" spans="1:11" ht="47.25">
      <c r="A153" s="1"/>
      <c r="B153" s="206"/>
      <c r="C153" s="206"/>
      <c r="D153" s="206"/>
      <c r="E153" s="206"/>
      <c r="F153" s="207"/>
      <c r="G153" s="36" t="s">
        <v>4</v>
      </c>
      <c r="H153" s="80"/>
      <c r="I153" s="131">
        <v>600</v>
      </c>
      <c r="J153" s="170">
        <v>328000</v>
      </c>
      <c r="K153" s="170">
        <v>203000</v>
      </c>
    </row>
    <row r="154" spans="1:11" ht="47.25">
      <c r="A154" s="1"/>
      <c r="B154" s="274" t="s">
        <v>22</v>
      </c>
      <c r="C154" s="274"/>
      <c r="D154" s="274"/>
      <c r="E154" s="274"/>
      <c r="F154" s="275"/>
      <c r="G154" s="161" t="s">
        <v>168</v>
      </c>
      <c r="H154" s="152" t="s">
        <v>260</v>
      </c>
      <c r="I154" s="146" t="s">
        <v>0</v>
      </c>
      <c r="J154" s="169">
        <f>SUM(J155)</f>
        <v>49142767</v>
      </c>
      <c r="K154" s="169">
        <f>SUM(K155)</f>
        <v>35389767</v>
      </c>
    </row>
    <row r="155" spans="1:11" ht="47.25">
      <c r="A155" s="1"/>
      <c r="B155" s="54"/>
      <c r="C155" s="54"/>
      <c r="D155" s="54"/>
      <c r="E155" s="54"/>
      <c r="F155" s="55"/>
      <c r="G155" s="161" t="s">
        <v>119</v>
      </c>
      <c r="H155" s="152" t="s">
        <v>262</v>
      </c>
      <c r="I155" s="146"/>
      <c r="J155" s="169">
        <f>SUM(J156+J160+J162+J158+J164+J166)</f>
        <v>49142767</v>
      </c>
      <c r="K155" s="169">
        <f>SUM(K156+K160+K162+K158+K164+K166)</f>
        <v>35389767</v>
      </c>
    </row>
    <row r="156" spans="1:11" ht="31.5">
      <c r="A156" s="1"/>
      <c r="B156" s="23"/>
      <c r="C156" s="23"/>
      <c r="D156" s="23"/>
      <c r="E156" s="23"/>
      <c r="F156" s="24"/>
      <c r="G156" s="36" t="s">
        <v>50</v>
      </c>
      <c r="H156" s="242" t="s">
        <v>323</v>
      </c>
      <c r="I156" s="131"/>
      <c r="J156" s="170">
        <f>SUM(J157)</f>
        <v>7654000</v>
      </c>
      <c r="K156" s="170">
        <f>SUM(K157)</f>
        <v>4755000</v>
      </c>
    </row>
    <row r="157" spans="1:11" ht="47.25">
      <c r="A157" s="1"/>
      <c r="B157" s="23"/>
      <c r="C157" s="23"/>
      <c r="D157" s="23"/>
      <c r="E157" s="23"/>
      <c r="F157" s="24"/>
      <c r="G157" s="36" t="s">
        <v>4</v>
      </c>
      <c r="H157" s="134" t="s">
        <v>0</v>
      </c>
      <c r="I157" s="131">
        <v>600</v>
      </c>
      <c r="J157" s="170">
        <v>7654000</v>
      </c>
      <c r="K157" s="170">
        <v>4755000</v>
      </c>
    </row>
    <row r="158" spans="1:11" ht="31.5">
      <c r="A158" s="1"/>
      <c r="B158" s="76"/>
      <c r="C158" s="76"/>
      <c r="D158" s="76"/>
      <c r="E158" s="76"/>
      <c r="F158" s="77"/>
      <c r="G158" s="36" t="s">
        <v>178</v>
      </c>
      <c r="H158" s="142" t="s">
        <v>324</v>
      </c>
      <c r="I158" s="131"/>
      <c r="J158" s="170">
        <f>SUM(J159:J159)</f>
        <v>2404000</v>
      </c>
      <c r="K158" s="170">
        <f>SUM(K159:K159)</f>
        <v>1493000</v>
      </c>
    </row>
    <row r="159" spans="1:11" ht="94.5">
      <c r="A159" s="1"/>
      <c r="B159" s="76"/>
      <c r="C159" s="76"/>
      <c r="D159" s="76"/>
      <c r="E159" s="76"/>
      <c r="F159" s="77"/>
      <c r="G159" s="36" t="s">
        <v>3</v>
      </c>
      <c r="H159" s="142"/>
      <c r="I159" s="131">
        <v>100</v>
      </c>
      <c r="J159" s="170">
        <v>2404000</v>
      </c>
      <c r="K159" s="170">
        <v>1493000</v>
      </c>
    </row>
    <row r="160" spans="1:11" ht="31.5">
      <c r="A160" s="1"/>
      <c r="B160" s="271">
        <v>800</v>
      </c>
      <c r="C160" s="271"/>
      <c r="D160" s="271"/>
      <c r="E160" s="271"/>
      <c r="F160" s="272"/>
      <c r="G160" s="36" t="s">
        <v>60</v>
      </c>
      <c r="H160" s="134" t="s">
        <v>325</v>
      </c>
      <c r="I160" s="131"/>
      <c r="J160" s="132">
        <f>SUM(J161:J161)</f>
        <v>18980000</v>
      </c>
      <c r="K160" s="132">
        <f>SUM(K161:K161)</f>
        <v>11780000</v>
      </c>
    </row>
    <row r="161" spans="1:11" ht="47.25">
      <c r="A161" s="1"/>
      <c r="B161" s="276" t="s">
        <v>21</v>
      </c>
      <c r="C161" s="276"/>
      <c r="D161" s="276"/>
      <c r="E161" s="276"/>
      <c r="F161" s="277"/>
      <c r="G161" s="36" t="s">
        <v>4</v>
      </c>
      <c r="H161" s="134" t="s">
        <v>0</v>
      </c>
      <c r="I161" s="131">
        <v>600</v>
      </c>
      <c r="J161" s="170">
        <v>18980000</v>
      </c>
      <c r="K161" s="170">
        <v>11780000</v>
      </c>
    </row>
    <row r="162" spans="1:11" ht="15.75">
      <c r="A162" s="1"/>
      <c r="B162" s="271">
        <v>300</v>
      </c>
      <c r="C162" s="271"/>
      <c r="D162" s="271"/>
      <c r="E162" s="271"/>
      <c r="F162" s="272"/>
      <c r="G162" s="162" t="s">
        <v>61</v>
      </c>
      <c r="H162" s="242" t="s">
        <v>326</v>
      </c>
      <c r="I162" s="131"/>
      <c r="J162" s="170">
        <f>SUM(J163)</f>
        <v>7241000</v>
      </c>
      <c r="K162" s="170">
        <f>SUM(K163)</f>
        <v>4498000</v>
      </c>
    </row>
    <row r="163" spans="1:11" ht="47.25">
      <c r="A163" s="1"/>
      <c r="B163" s="11"/>
      <c r="C163" s="11"/>
      <c r="D163" s="11"/>
      <c r="E163" s="11"/>
      <c r="F163" s="12"/>
      <c r="G163" s="36" t="s">
        <v>4</v>
      </c>
      <c r="H163" s="134" t="s">
        <v>0</v>
      </c>
      <c r="I163" s="131">
        <v>600</v>
      </c>
      <c r="J163" s="170">
        <v>7241000</v>
      </c>
      <c r="K163" s="170">
        <v>4498000</v>
      </c>
    </row>
    <row r="164" spans="1:11" ht="47.25">
      <c r="A164" s="1"/>
      <c r="B164" s="91"/>
      <c r="C164" s="91"/>
      <c r="D164" s="91"/>
      <c r="E164" s="91"/>
      <c r="F164" s="92"/>
      <c r="G164" s="162" t="s">
        <v>202</v>
      </c>
      <c r="H164" s="134" t="s">
        <v>327</v>
      </c>
      <c r="I164" s="146"/>
      <c r="J164" s="170">
        <f>SUM(J165)</f>
        <v>12777663</v>
      </c>
      <c r="K164" s="170">
        <f>SUM(K165)</f>
        <v>12777663</v>
      </c>
    </row>
    <row r="165" spans="1:11" ht="47.25">
      <c r="A165" s="1"/>
      <c r="B165" s="91"/>
      <c r="C165" s="91"/>
      <c r="D165" s="91"/>
      <c r="E165" s="91"/>
      <c r="F165" s="92"/>
      <c r="G165" s="36" t="s">
        <v>4</v>
      </c>
      <c r="H165" s="134" t="s">
        <v>0</v>
      </c>
      <c r="I165" s="131">
        <v>600</v>
      </c>
      <c r="J165" s="132">
        <v>12777663</v>
      </c>
      <c r="K165" s="132">
        <v>12777663</v>
      </c>
    </row>
    <row r="166" spans="1:11" ht="31.5">
      <c r="A166" s="1"/>
      <c r="B166" s="217"/>
      <c r="C166" s="217"/>
      <c r="D166" s="217"/>
      <c r="E166" s="217"/>
      <c r="F166" s="218"/>
      <c r="G166" s="222" t="s">
        <v>385</v>
      </c>
      <c r="H166" s="223" t="s">
        <v>386</v>
      </c>
      <c r="I166" s="224"/>
      <c r="J166" s="132">
        <f>J167</f>
        <v>86104</v>
      </c>
      <c r="K166" s="132">
        <f>K167</f>
        <v>86104</v>
      </c>
    </row>
    <row r="167" spans="1:11" ht="47.25">
      <c r="A167" s="1"/>
      <c r="B167" s="217"/>
      <c r="C167" s="217"/>
      <c r="D167" s="217"/>
      <c r="E167" s="217"/>
      <c r="F167" s="218"/>
      <c r="G167" s="36" t="s">
        <v>4</v>
      </c>
      <c r="H167" s="142" t="s">
        <v>0</v>
      </c>
      <c r="I167" s="131">
        <v>600</v>
      </c>
      <c r="J167" s="132">
        <v>86104</v>
      </c>
      <c r="K167" s="132">
        <v>86104</v>
      </c>
    </row>
    <row r="168" spans="1:11" ht="47.25">
      <c r="A168" s="1"/>
      <c r="B168" s="99"/>
      <c r="C168" s="99"/>
      <c r="D168" s="99"/>
      <c r="E168" s="99"/>
      <c r="F168" s="100"/>
      <c r="G168" s="165" t="s">
        <v>157</v>
      </c>
      <c r="H168" s="123" t="s">
        <v>159</v>
      </c>
      <c r="I168" s="124" t="s">
        <v>0</v>
      </c>
      <c r="J168" s="125">
        <f t="shared" ref="J168:K168" si="5">SUM(J169)</f>
        <v>30000</v>
      </c>
      <c r="K168" s="125">
        <f t="shared" si="5"/>
        <v>20000</v>
      </c>
    </row>
    <row r="169" spans="1:11" ht="63">
      <c r="A169" s="1"/>
      <c r="B169" s="99"/>
      <c r="C169" s="99"/>
      <c r="D169" s="99"/>
      <c r="E169" s="99"/>
      <c r="F169" s="100"/>
      <c r="G169" s="243" t="s">
        <v>192</v>
      </c>
      <c r="H169" s="200" t="s">
        <v>158</v>
      </c>
      <c r="I169" s="201" t="s">
        <v>0</v>
      </c>
      <c r="J169" s="140">
        <f>SUM(J170)</f>
        <v>30000</v>
      </c>
      <c r="K169" s="140">
        <f>SUM(K170)</f>
        <v>20000</v>
      </c>
    </row>
    <row r="170" spans="1:11" ht="31.5">
      <c r="A170" s="1"/>
      <c r="B170" s="64"/>
      <c r="C170" s="64"/>
      <c r="D170" s="64"/>
      <c r="E170" s="64"/>
      <c r="F170" s="65"/>
      <c r="G170" s="243" t="s">
        <v>255</v>
      </c>
      <c r="H170" s="200" t="s">
        <v>253</v>
      </c>
      <c r="I170" s="201"/>
      <c r="J170" s="140">
        <f t="shared" ref="J170:K171" si="6">SUM(J171)</f>
        <v>30000</v>
      </c>
      <c r="K170" s="140">
        <f t="shared" si="6"/>
        <v>20000</v>
      </c>
    </row>
    <row r="171" spans="1:11" ht="31.5">
      <c r="A171" s="1"/>
      <c r="B171" s="64"/>
      <c r="C171" s="64"/>
      <c r="D171" s="64"/>
      <c r="E171" s="64"/>
      <c r="F171" s="65"/>
      <c r="G171" s="227" t="s">
        <v>191</v>
      </c>
      <c r="H171" s="244" t="s">
        <v>254</v>
      </c>
      <c r="I171" s="245" t="s">
        <v>0</v>
      </c>
      <c r="J171" s="132">
        <f t="shared" si="6"/>
        <v>30000</v>
      </c>
      <c r="K171" s="132">
        <f t="shared" si="6"/>
        <v>20000</v>
      </c>
    </row>
    <row r="172" spans="1:11" ht="31.5">
      <c r="A172" s="1"/>
      <c r="B172" s="89"/>
      <c r="C172" s="89"/>
      <c r="D172" s="89"/>
      <c r="E172" s="89"/>
      <c r="F172" s="90"/>
      <c r="G172" s="246" t="s">
        <v>2</v>
      </c>
      <c r="H172" s="244" t="s">
        <v>0</v>
      </c>
      <c r="I172" s="245">
        <v>200</v>
      </c>
      <c r="J172" s="132">
        <v>30000</v>
      </c>
      <c r="K172" s="132">
        <v>20000</v>
      </c>
    </row>
    <row r="173" spans="1:11" ht="63">
      <c r="A173" s="1"/>
      <c r="B173" s="64"/>
      <c r="C173" s="64"/>
      <c r="D173" s="64"/>
      <c r="E173" s="64"/>
      <c r="F173" s="65"/>
      <c r="G173" s="165" t="s">
        <v>63</v>
      </c>
      <c r="H173" s="148" t="s">
        <v>121</v>
      </c>
      <c r="I173" s="124" t="s">
        <v>0</v>
      </c>
      <c r="J173" s="172">
        <f t="shared" ref="J173:K173" si="7">SUM(J174)</f>
        <v>655000</v>
      </c>
      <c r="K173" s="172">
        <f t="shared" si="7"/>
        <v>407000</v>
      </c>
    </row>
    <row r="174" spans="1:11" ht="63">
      <c r="A174" s="1"/>
      <c r="B174" s="64"/>
      <c r="C174" s="64"/>
      <c r="D174" s="64"/>
      <c r="E174" s="64"/>
      <c r="F174" s="65"/>
      <c r="G174" s="161" t="s">
        <v>169</v>
      </c>
      <c r="H174" s="228" t="s">
        <v>122</v>
      </c>
      <c r="I174" s="146" t="s">
        <v>0</v>
      </c>
      <c r="J174" s="169">
        <f>SUM(J175)</f>
        <v>655000</v>
      </c>
      <c r="K174" s="169">
        <f>SUM(K175)</f>
        <v>407000</v>
      </c>
    </row>
    <row r="175" spans="1:11" ht="31.5">
      <c r="A175" s="1"/>
      <c r="B175" s="115"/>
      <c r="C175" s="115"/>
      <c r="D175" s="115"/>
      <c r="E175" s="115"/>
      <c r="F175" s="116"/>
      <c r="G175" s="161" t="s">
        <v>123</v>
      </c>
      <c r="H175" s="247" t="s">
        <v>232</v>
      </c>
      <c r="I175" s="146"/>
      <c r="J175" s="173">
        <f>SUM(J176)</f>
        <v>655000</v>
      </c>
      <c r="K175" s="173">
        <f>SUM(K176)</f>
        <v>407000</v>
      </c>
    </row>
    <row r="176" spans="1:11" ht="31.5">
      <c r="A176" s="1"/>
      <c r="B176" s="115"/>
      <c r="C176" s="115"/>
      <c r="D176" s="115"/>
      <c r="E176" s="115"/>
      <c r="F176" s="116"/>
      <c r="G176" s="162" t="s">
        <v>124</v>
      </c>
      <c r="H176" s="149" t="s">
        <v>233</v>
      </c>
      <c r="I176" s="153"/>
      <c r="J176" s="170">
        <f>SUM(J177:J177)</f>
        <v>655000</v>
      </c>
      <c r="K176" s="170">
        <f>SUM(K177:K177)</f>
        <v>407000</v>
      </c>
    </row>
    <row r="177" spans="1:11" ht="31.5">
      <c r="A177" s="1"/>
      <c r="B177" s="54"/>
      <c r="C177" s="54"/>
      <c r="D177" s="54"/>
      <c r="E177" s="54"/>
      <c r="F177" s="55"/>
      <c r="G177" s="35" t="s">
        <v>2</v>
      </c>
      <c r="H177" s="149"/>
      <c r="I177" s="131">
        <v>200</v>
      </c>
      <c r="J177" s="170">
        <v>655000</v>
      </c>
      <c r="K177" s="170">
        <v>407000</v>
      </c>
    </row>
    <row r="178" spans="1:11" ht="78.75">
      <c r="A178" s="1"/>
      <c r="B178" s="29"/>
      <c r="C178" s="29"/>
      <c r="D178" s="29"/>
      <c r="E178" s="29"/>
      <c r="F178" s="30"/>
      <c r="G178" s="165" t="s">
        <v>64</v>
      </c>
      <c r="H178" s="102" t="s">
        <v>125</v>
      </c>
      <c r="I178" s="124"/>
      <c r="J178" s="125">
        <f>SUM(J179+J184+J188)</f>
        <v>5680000</v>
      </c>
      <c r="K178" s="125">
        <f>SUM(K179+K184+K188)</f>
        <v>2983000</v>
      </c>
    </row>
    <row r="179" spans="1:11" ht="63">
      <c r="A179" s="1"/>
      <c r="B179" s="29"/>
      <c r="C179" s="29"/>
      <c r="D179" s="29"/>
      <c r="E179" s="29"/>
      <c r="F179" s="30"/>
      <c r="G179" s="161" t="s">
        <v>218</v>
      </c>
      <c r="H179" s="152" t="s">
        <v>126</v>
      </c>
      <c r="I179" s="146"/>
      <c r="J179" s="140">
        <f>SUM(J180)</f>
        <v>3300000</v>
      </c>
      <c r="K179" s="140">
        <f>SUM(K180)</f>
        <v>1505000</v>
      </c>
    </row>
    <row r="180" spans="1:11" ht="47.25">
      <c r="A180" s="1"/>
      <c r="B180" s="21"/>
      <c r="C180" s="21"/>
      <c r="D180" s="21"/>
      <c r="E180" s="21"/>
      <c r="F180" s="22"/>
      <c r="G180" s="161" t="s">
        <v>372</v>
      </c>
      <c r="H180" s="152" t="s">
        <v>127</v>
      </c>
      <c r="I180" s="146"/>
      <c r="J180" s="140">
        <f>SUM(J181)</f>
        <v>3300000</v>
      </c>
      <c r="K180" s="140">
        <f>SUM(K181)</f>
        <v>1505000</v>
      </c>
    </row>
    <row r="181" spans="1:11" ht="50.25" customHeight="1">
      <c r="A181" s="1"/>
      <c r="B181" s="21"/>
      <c r="C181" s="21"/>
      <c r="D181" s="21"/>
      <c r="E181" s="21"/>
      <c r="F181" s="22"/>
      <c r="G181" s="162" t="s">
        <v>128</v>
      </c>
      <c r="H181" s="248" t="s">
        <v>129</v>
      </c>
      <c r="I181" s="131"/>
      <c r="J181" s="132">
        <f>SUM(J182+J183)</f>
        <v>3300000</v>
      </c>
      <c r="K181" s="132">
        <f>SUM(K182+K183)</f>
        <v>1505000</v>
      </c>
    </row>
    <row r="182" spans="1:11" ht="31.5">
      <c r="A182" s="1"/>
      <c r="B182" s="186"/>
      <c r="C182" s="186"/>
      <c r="D182" s="186"/>
      <c r="E182" s="186"/>
      <c r="F182" s="187"/>
      <c r="G182" s="35" t="s">
        <v>2</v>
      </c>
      <c r="H182" s="137" t="s">
        <v>0</v>
      </c>
      <c r="I182" s="131">
        <v>200</v>
      </c>
      <c r="J182" s="132">
        <v>3300000</v>
      </c>
      <c r="K182" s="132">
        <v>1505000</v>
      </c>
    </row>
    <row r="183" spans="1:11" ht="48.75" customHeight="1">
      <c r="A183" s="1"/>
      <c r="B183" s="194"/>
      <c r="C183" s="194"/>
      <c r="D183" s="194"/>
      <c r="E183" s="194"/>
      <c r="F183" s="195"/>
      <c r="G183" s="36" t="s">
        <v>74</v>
      </c>
      <c r="H183" s="134" t="s">
        <v>0</v>
      </c>
      <c r="I183" s="131">
        <v>400</v>
      </c>
      <c r="J183" s="132">
        <v>0</v>
      </c>
      <c r="K183" s="132">
        <v>0</v>
      </c>
    </row>
    <row r="184" spans="1:11" ht="78.75">
      <c r="A184" s="1"/>
      <c r="B184" s="91"/>
      <c r="C184" s="91"/>
      <c r="D184" s="91"/>
      <c r="E184" s="91"/>
      <c r="F184" s="92"/>
      <c r="G184" s="161" t="s">
        <v>170</v>
      </c>
      <c r="H184" s="249" t="s">
        <v>130</v>
      </c>
      <c r="I184" s="127"/>
      <c r="J184" s="128">
        <f t="shared" ref="J184:K186" si="8">SUM(J185)</f>
        <v>580000</v>
      </c>
      <c r="K184" s="128">
        <f t="shared" si="8"/>
        <v>360000</v>
      </c>
    </row>
    <row r="185" spans="1:11" ht="31.5">
      <c r="A185" s="1"/>
      <c r="B185" s="174"/>
      <c r="C185" s="174"/>
      <c r="D185" s="174"/>
      <c r="E185" s="174"/>
      <c r="F185" s="175"/>
      <c r="G185" s="250" t="s">
        <v>238</v>
      </c>
      <c r="H185" s="251" t="s">
        <v>237</v>
      </c>
      <c r="I185" s="127"/>
      <c r="J185" s="132">
        <f t="shared" si="8"/>
        <v>580000</v>
      </c>
      <c r="K185" s="132">
        <f t="shared" si="8"/>
        <v>360000</v>
      </c>
    </row>
    <row r="186" spans="1:11" ht="47.25">
      <c r="A186" s="1"/>
      <c r="B186" s="174"/>
      <c r="C186" s="174"/>
      <c r="D186" s="174"/>
      <c r="E186" s="174"/>
      <c r="F186" s="175"/>
      <c r="G186" s="162" t="s">
        <v>240</v>
      </c>
      <c r="H186" s="212" t="s">
        <v>239</v>
      </c>
      <c r="I186" s="146"/>
      <c r="J186" s="132">
        <f t="shared" si="8"/>
        <v>580000</v>
      </c>
      <c r="K186" s="132">
        <f t="shared" si="8"/>
        <v>360000</v>
      </c>
    </row>
    <row r="187" spans="1:11" ht="49.5" customHeight="1">
      <c r="A187" s="1"/>
      <c r="B187" s="174"/>
      <c r="C187" s="174"/>
      <c r="D187" s="174"/>
      <c r="E187" s="174"/>
      <c r="F187" s="175"/>
      <c r="G187" s="36" t="s">
        <v>74</v>
      </c>
      <c r="H187" s="137"/>
      <c r="I187" s="131">
        <v>400</v>
      </c>
      <c r="J187" s="132">
        <v>580000</v>
      </c>
      <c r="K187" s="132">
        <v>360000</v>
      </c>
    </row>
    <row r="188" spans="1:11" ht="63">
      <c r="A188" s="1"/>
      <c r="B188" s="33"/>
      <c r="C188" s="33"/>
      <c r="D188" s="33"/>
      <c r="E188" s="33"/>
      <c r="F188" s="34"/>
      <c r="G188" s="40" t="s">
        <v>376</v>
      </c>
      <c r="H188" s="145" t="s">
        <v>336</v>
      </c>
      <c r="I188" s="146"/>
      <c r="J188" s="132">
        <f>SUM(J190)</f>
        <v>1800000</v>
      </c>
      <c r="K188" s="132">
        <f>SUM(K190)</f>
        <v>1118000</v>
      </c>
    </row>
    <row r="189" spans="1:11" ht="110.25">
      <c r="A189" s="1"/>
      <c r="B189" s="117"/>
      <c r="C189" s="117"/>
      <c r="D189" s="117"/>
      <c r="E189" s="117"/>
      <c r="F189" s="118"/>
      <c r="G189" s="40" t="s">
        <v>361</v>
      </c>
      <c r="H189" s="145" t="s">
        <v>337</v>
      </c>
      <c r="I189" s="146"/>
      <c r="J189" s="132">
        <f t="shared" ref="J189:K189" si="9">SUM(J190)</f>
        <v>1800000</v>
      </c>
      <c r="K189" s="132">
        <f t="shared" si="9"/>
        <v>1118000</v>
      </c>
    </row>
    <row r="190" spans="1:11" ht="63">
      <c r="A190" s="1"/>
      <c r="B190" s="33"/>
      <c r="C190" s="33"/>
      <c r="D190" s="33"/>
      <c r="E190" s="33"/>
      <c r="F190" s="34"/>
      <c r="G190" s="36" t="s">
        <v>184</v>
      </c>
      <c r="H190" s="133" t="s">
        <v>338</v>
      </c>
      <c r="I190" s="151"/>
      <c r="J190" s="141">
        <f>SUM(J191:J191)</f>
        <v>1800000</v>
      </c>
      <c r="K190" s="141">
        <f>SUM(K191:K191)</f>
        <v>1118000</v>
      </c>
    </row>
    <row r="191" spans="1:11" ht="15.75">
      <c r="A191" s="1"/>
      <c r="B191" s="82"/>
      <c r="C191" s="82"/>
      <c r="D191" s="82"/>
      <c r="E191" s="82"/>
      <c r="F191" s="83"/>
      <c r="G191" s="35" t="s">
        <v>1</v>
      </c>
      <c r="H191" s="133"/>
      <c r="I191" s="131">
        <v>800</v>
      </c>
      <c r="J191" s="132">
        <v>1800000</v>
      </c>
      <c r="K191" s="132">
        <v>1118000</v>
      </c>
    </row>
    <row r="192" spans="1:11" ht="78.75">
      <c r="A192" s="1"/>
      <c r="B192" s="208"/>
      <c r="C192" s="208"/>
      <c r="D192" s="208"/>
      <c r="E192" s="208"/>
      <c r="F192" s="209"/>
      <c r="G192" s="42" t="s">
        <v>291</v>
      </c>
      <c r="H192" s="123" t="s">
        <v>292</v>
      </c>
      <c r="I192" s="124"/>
      <c r="J192" s="172">
        <f>SUM(J193+J200+J208)</f>
        <v>2712000</v>
      </c>
      <c r="K192" s="172">
        <f>SUM(K193+K200+K208)</f>
        <v>1685000</v>
      </c>
    </row>
    <row r="193" spans="1:11" ht="81" customHeight="1">
      <c r="A193" s="1"/>
      <c r="B193" s="208"/>
      <c r="C193" s="208"/>
      <c r="D193" s="208"/>
      <c r="E193" s="208"/>
      <c r="F193" s="209"/>
      <c r="G193" s="40" t="s">
        <v>162</v>
      </c>
      <c r="H193" s="231" t="s">
        <v>293</v>
      </c>
      <c r="I193" s="146" t="s">
        <v>0</v>
      </c>
      <c r="J193" s="169">
        <f>SUM(J194+J197)</f>
        <v>65000</v>
      </c>
      <c r="K193" s="169">
        <f>SUM(K194+K197)</f>
        <v>40000</v>
      </c>
    </row>
    <row r="194" spans="1:11" ht="47.25">
      <c r="A194" s="1"/>
      <c r="B194" s="208"/>
      <c r="C194" s="208"/>
      <c r="D194" s="208"/>
      <c r="E194" s="208"/>
      <c r="F194" s="209"/>
      <c r="G194" s="40" t="s">
        <v>294</v>
      </c>
      <c r="H194" s="231" t="s">
        <v>295</v>
      </c>
      <c r="I194" s="146"/>
      <c r="J194" s="169">
        <f>SUM(J195)</f>
        <v>40000</v>
      </c>
      <c r="K194" s="169">
        <f>SUM(K195)</f>
        <v>25000</v>
      </c>
    </row>
    <row r="195" spans="1:11" ht="31.5">
      <c r="A195" s="1"/>
      <c r="B195" s="208"/>
      <c r="C195" s="208"/>
      <c r="D195" s="208"/>
      <c r="E195" s="208"/>
      <c r="F195" s="209"/>
      <c r="G195" s="162" t="s">
        <v>54</v>
      </c>
      <c r="H195" s="230" t="s">
        <v>296</v>
      </c>
      <c r="I195" s="146"/>
      <c r="J195" s="170">
        <f>SUM(J196:J196)</f>
        <v>40000</v>
      </c>
      <c r="K195" s="170">
        <f>SUM(K196:K196)</f>
        <v>25000</v>
      </c>
    </row>
    <row r="196" spans="1:11" ht="31.5">
      <c r="A196" s="1"/>
      <c r="B196" s="208"/>
      <c r="C196" s="208"/>
      <c r="D196" s="208"/>
      <c r="E196" s="208"/>
      <c r="F196" s="209"/>
      <c r="G196" s="36" t="s">
        <v>2</v>
      </c>
      <c r="H196" s="147"/>
      <c r="I196" s="131">
        <v>200</v>
      </c>
      <c r="J196" s="170">
        <v>40000</v>
      </c>
      <c r="K196" s="170">
        <v>25000</v>
      </c>
    </row>
    <row r="197" spans="1:11" ht="63">
      <c r="A197" s="1"/>
      <c r="B197" s="208"/>
      <c r="C197" s="208"/>
      <c r="D197" s="208"/>
      <c r="E197" s="208"/>
      <c r="F197" s="209"/>
      <c r="G197" s="40" t="s">
        <v>297</v>
      </c>
      <c r="H197" s="147" t="s">
        <v>298</v>
      </c>
      <c r="I197" s="146"/>
      <c r="J197" s="171">
        <f>SUM(J198)</f>
        <v>25000</v>
      </c>
      <c r="K197" s="171">
        <f>SUM(K198)</f>
        <v>15000</v>
      </c>
    </row>
    <row r="198" spans="1:11" ht="31.5">
      <c r="A198" s="1"/>
      <c r="B198" s="208"/>
      <c r="C198" s="208"/>
      <c r="D198" s="208"/>
      <c r="E198" s="208"/>
      <c r="F198" s="209"/>
      <c r="G198" s="36" t="s">
        <v>54</v>
      </c>
      <c r="H198" s="134" t="s">
        <v>299</v>
      </c>
      <c r="I198" s="131"/>
      <c r="J198" s="170">
        <f>SUM(J199:J199)</f>
        <v>25000</v>
      </c>
      <c r="K198" s="170">
        <f>SUM(K199:K199)</f>
        <v>15000</v>
      </c>
    </row>
    <row r="199" spans="1:11" ht="31.5">
      <c r="A199" s="1"/>
      <c r="B199" s="208"/>
      <c r="C199" s="208"/>
      <c r="D199" s="208"/>
      <c r="E199" s="208"/>
      <c r="F199" s="209"/>
      <c r="G199" s="36" t="s">
        <v>2</v>
      </c>
      <c r="H199" s="147"/>
      <c r="I199" s="131">
        <v>200</v>
      </c>
      <c r="J199" s="170">
        <v>25000</v>
      </c>
      <c r="K199" s="170">
        <v>15000</v>
      </c>
    </row>
    <row r="200" spans="1:11" ht="31.5">
      <c r="A200" s="1"/>
      <c r="B200" s="208"/>
      <c r="C200" s="208"/>
      <c r="D200" s="208"/>
      <c r="E200" s="208"/>
      <c r="F200" s="209"/>
      <c r="G200" s="40" t="s">
        <v>161</v>
      </c>
      <c r="H200" s="228" t="s">
        <v>300</v>
      </c>
      <c r="I200" s="146" t="s">
        <v>0</v>
      </c>
      <c r="J200" s="169">
        <f>SUM(J201+J204)</f>
        <v>70000</v>
      </c>
      <c r="K200" s="169">
        <f>SUM(K201+K204)</f>
        <v>45000</v>
      </c>
    </row>
    <row r="201" spans="1:11" ht="47.25">
      <c r="A201" s="1"/>
      <c r="B201" s="208"/>
      <c r="C201" s="208"/>
      <c r="D201" s="208"/>
      <c r="E201" s="208"/>
      <c r="F201" s="209"/>
      <c r="G201" s="40" t="s">
        <v>197</v>
      </c>
      <c r="H201" s="231" t="s">
        <v>301</v>
      </c>
      <c r="I201" s="146"/>
      <c r="J201" s="169">
        <f>SUM(J202)</f>
        <v>30000</v>
      </c>
      <c r="K201" s="169">
        <f>SUM(K202)</f>
        <v>20000</v>
      </c>
    </row>
    <row r="202" spans="1:11" ht="47.25">
      <c r="A202" s="1"/>
      <c r="B202" s="208"/>
      <c r="C202" s="208"/>
      <c r="D202" s="208"/>
      <c r="E202" s="208"/>
      <c r="F202" s="209"/>
      <c r="G202" s="162" t="s">
        <v>53</v>
      </c>
      <c r="H202" s="149" t="s">
        <v>302</v>
      </c>
      <c r="I202" s="131" t="s">
        <v>0</v>
      </c>
      <c r="J202" s="170">
        <f>SUM(J203:J203)</f>
        <v>30000</v>
      </c>
      <c r="K202" s="170">
        <f>SUM(K203:K203)</f>
        <v>20000</v>
      </c>
    </row>
    <row r="203" spans="1:11" ht="31.5">
      <c r="A203" s="1"/>
      <c r="B203" s="208"/>
      <c r="C203" s="208"/>
      <c r="D203" s="208"/>
      <c r="E203" s="208"/>
      <c r="F203" s="209"/>
      <c r="G203" s="36" t="s">
        <v>2</v>
      </c>
      <c r="H203" s="134" t="s">
        <v>0</v>
      </c>
      <c r="I203" s="131">
        <v>200</v>
      </c>
      <c r="J203" s="170">
        <v>30000</v>
      </c>
      <c r="K203" s="170">
        <v>20000</v>
      </c>
    </row>
    <row r="204" spans="1:11" ht="47.25">
      <c r="A204" s="1"/>
      <c r="B204" s="208"/>
      <c r="C204" s="208"/>
      <c r="D204" s="208"/>
      <c r="E204" s="208"/>
      <c r="F204" s="209"/>
      <c r="G204" s="214" t="s">
        <v>331</v>
      </c>
      <c r="H204" s="215" t="s">
        <v>333</v>
      </c>
      <c r="I204" s="131"/>
      <c r="J204" s="170">
        <f>SUM(J205)</f>
        <v>40000</v>
      </c>
      <c r="K204" s="170">
        <f>SUM(K205)</f>
        <v>25000</v>
      </c>
    </row>
    <row r="205" spans="1:11" ht="47.25">
      <c r="A205" s="1"/>
      <c r="B205" s="208"/>
      <c r="C205" s="208"/>
      <c r="D205" s="208"/>
      <c r="E205" s="208"/>
      <c r="F205" s="209"/>
      <c r="G205" s="162" t="s">
        <v>332</v>
      </c>
      <c r="H205" s="149" t="s">
        <v>334</v>
      </c>
      <c r="I205" s="131" t="s">
        <v>0</v>
      </c>
      <c r="J205" s="170">
        <f>SUM(J206:J207)</f>
        <v>40000</v>
      </c>
      <c r="K205" s="170">
        <f>SUM(K206:K207)</f>
        <v>25000</v>
      </c>
    </row>
    <row r="206" spans="1:11" ht="31.5">
      <c r="A206" s="1"/>
      <c r="B206" s="208"/>
      <c r="C206" s="208"/>
      <c r="D206" s="208"/>
      <c r="E206" s="208"/>
      <c r="F206" s="209"/>
      <c r="G206" s="35" t="s">
        <v>2</v>
      </c>
      <c r="H206" s="137" t="s">
        <v>0</v>
      </c>
      <c r="I206" s="131">
        <v>200</v>
      </c>
      <c r="J206" s="170"/>
      <c r="K206" s="170"/>
    </row>
    <row r="207" spans="1:11" ht="47.25">
      <c r="A207" s="1"/>
      <c r="B207" s="78"/>
      <c r="C207" s="78"/>
      <c r="D207" s="78"/>
      <c r="E207" s="78"/>
      <c r="F207" s="79"/>
      <c r="G207" s="36" t="s">
        <v>4</v>
      </c>
      <c r="H207" s="134"/>
      <c r="I207" s="131">
        <v>600</v>
      </c>
      <c r="J207" s="170">
        <v>40000</v>
      </c>
      <c r="K207" s="170">
        <v>25000</v>
      </c>
    </row>
    <row r="208" spans="1:11" ht="63">
      <c r="A208" s="1"/>
      <c r="B208" s="204"/>
      <c r="C208" s="204"/>
      <c r="D208" s="204"/>
      <c r="E208" s="204"/>
      <c r="F208" s="205"/>
      <c r="G208" s="40" t="s">
        <v>390</v>
      </c>
      <c r="H208" s="147" t="s">
        <v>363</v>
      </c>
      <c r="I208" s="146"/>
      <c r="J208" s="170">
        <f>SUM(J209:J209)</f>
        <v>2577000</v>
      </c>
      <c r="K208" s="170">
        <f>SUM(K209:K209)</f>
        <v>1600000</v>
      </c>
    </row>
    <row r="209" spans="1:11" ht="31.5">
      <c r="A209" s="1"/>
      <c r="B209" s="204"/>
      <c r="C209" s="204"/>
      <c r="D209" s="204"/>
      <c r="E209" s="204"/>
      <c r="F209" s="205"/>
      <c r="G209" s="40" t="s">
        <v>328</v>
      </c>
      <c r="H209" s="147" t="s">
        <v>329</v>
      </c>
      <c r="I209" s="146"/>
      <c r="J209" s="169">
        <f>SUM(J210)</f>
        <v>2577000</v>
      </c>
      <c r="K209" s="169">
        <f>SUM(K210)</f>
        <v>1600000</v>
      </c>
    </row>
    <row r="210" spans="1:11" ht="31.5">
      <c r="A210" s="1"/>
      <c r="B210" s="204"/>
      <c r="C210" s="204"/>
      <c r="D210" s="204"/>
      <c r="E210" s="204"/>
      <c r="F210" s="205"/>
      <c r="G210" s="36" t="s">
        <v>73</v>
      </c>
      <c r="H210" s="134" t="s">
        <v>330</v>
      </c>
      <c r="I210" s="131"/>
      <c r="J210" s="170">
        <f>SUM(J211:J211)</f>
        <v>2577000</v>
      </c>
      <c r="K210" s="170">
        <f>SUM(K211:K211)</f>
        <v>1600000</v>
      </c>
    </row>
    <row r="211" spans="1:11" ht="47.25">
      <c r="A211" s="1"/>
      <c r="B211" s="204"/>
      <c r="C211" s="204"/>
      <c r="D211" s="204"/>
      <c r="E211" s="204"/>
      <c r="F211" s="205"/>
      <c r="G211" s="36" t="s">
        <v>4</v>
      </c>
      <c r="H211" s="134"/>
      <c r="I211" s="131">
        <v>600</v>
      </c>
      <c r="J211" s="170">
        <v>2577000</v>
      </c>
      <c r="K211" s="170">
        <v>1600000</v>
      </c>
    </row>
    <row r="212" spans="1:11" ht="63">
      <c r="A212" s="1"/>
      <c r="B212" s="204"/>
      <c r="C212" s="204"/>
      <c r="D212" s="204"/>
      <c r="E212" s="204"/>
      <c r="F212" s="205"/>
      <c r="G212" s="42" t="s">
        <v>65</v>
      </c>
      <c r="H212" s="252" t="s">
        <v>131</v>
      </c>
      <c r="I212" s="124" t="s">
        <v>0</v>
      </c>
      <c r="J212" s="125">
        <f>SUM(J213)</f>
        <v>635000</v>
      </c>
      <c r="K212" s="125">
        <f>SUM(K213)</f>
        <v>394000</v>
      </c>
    </row>
    <row r="213" spans="1:11" ht="63">
      <c r="A213" s="1"/>
      <c r="B213" s="78"/>
      <c r="C213" s="78"/>
      <c r="D213" s="78"/>
      <c r="E213" s="78"/>
      <c r="F213" s="79"/>
      <c r="G213" s="161" t="s">
        <v>352</v>
      </c>
      <c r="H213" s="231" t="s">
        <v>198</v>
      </c>
      <c r="I213" s="146" t="s">
        <v>0</v>
      </c>
      <c r="J213" s="140">
        <f>SUM(J215)</f>
        <v>635000</v>
      </c>
      <c r="K213" s="140">
        <f>SUM(K215)</f>
        <v>394000</v>
      </c>
    </row>
    <row r="214" spans="1:11" ht="63">
      <c r="A214" s="1"/>
      <c r="B214" s="266" t="s">
        <v>20</v>
      </c>
      <c r="C214" s="266"/>
      <c r="D214" s="266"/>
      <c r="E214" s="266"/>
      <c r="F214" s="267"/>
      <c r="G214" s="214" t="s">
        <v>353</v>
      </c>
      <c r="H214" s="235" t="s">
        <v>199</v>
      </c>
      <c r="I214" s="127"/>
      <c r="J214" s="140">
        <f>SUM(J215)</f>
        <v>635000</v>
      </c>
      <c r="K214" s="140">
        <f>SUM(K215)</f>
        <v>394000</v>
      </c>
    </row>
    <row r="215" spans="1:11" ht="47.25">
      <c r="A215" s="1"/>
      <c r="B215" s="274" t="s">
        <v>19</v>
      </c>
      <c r="C215" s="274"/>
      <c r="D215" s="274"/>
      <c r="E215" s="274"/>
      <c r="F215" s="275"/>
      <c r="G215" s="227" t="s">
        <v>175</v>
      </c>
      <c r="H215" s="149" t="s">
        <v>200</v>
      </c>
      <c r="I215" s="131" t="s">
        <v>0</v>
      </c>
      <c r="J215" s="132">
        <f>SUM(J216)</f>
        <v>635000</v>
      </c>
      <c r="K215" s="132">
        <f>SUM(K216)</f>
        <v>394000</v>
      </c>
    </row>
    <row r="216" spans="1:11" ht="47.25">
      <c r="A216" s="1"/>
      <c r="B216" s="56"/>
      <c r="C216" s="56"/>
      <c r="D216" s="56"/>
      <c r="E216" s="56"/>
      <c r="F216" s="57"/>
      <c r="G216" s="36" t="s">
        <v>4</v>
      </c>
      <c r="H216" s="242"/>
      <c r="I216" s="131">
        <v>600</v>
      </c>
      <c r="J216" s="132">
        <v>635000</v>
      </c>
      <c r="K216" s="132">
        <v>394000</v>
      </c>
    </row>
    <row r="217" spans="1:11" ht="63">
      <c r="A217" s="1"/>
      <c r="B217" s="269" t="s">
        <v>18</v>
      </c>
      <c r="C217" s="269"/>
      <c r="D217" s="269"/>
      <c r="E217" s="269"/>
      <c r="F217" s="270"/>
      <c r="G217" s="42" t="s">
        <v>66</v>
      </c>
      <c r="H217" s="156" t="s">
        <v>132</v>
      </c>
      <c r="I217" s="124" t="s">
        <v>0</v>
      </c>
      <c r="J217" s="125">
        <f>SUM(J218+J224)</f>
        <v>25374264</v>
      </c>
      <c r="K217" s="125">
        <f>SUM(K218+K224)</f>
        <v>22597246</v>
      </c>
    </row>
    <row r="218" spans="1:11" ht="78.75">
      <c r="A218" s="1"/>
      <c r="B218" s="271">
        <v>200</v>
      </c>
      <c r="C218" s="271"/>
      <c r="D218" s="271"/>
      <c r="E218" s="271"/>
      <c r="F218" s="272"/>
      <c r="G218" s="40" t="s">
        <v>171</v>
      </c>
      <c r="H218" s="152" t="s">
        <v>133</v>
      </c>
      <c r="I218" s="127" t="s">
        <v>0</v>
      </c>
      <c r="J218" s="128">
        <f>SUM(J219)</f>
        <v>14673672</v>
      </c>
      <c r="K218" s="128">
        <f>SUM(K219)</f>
        <v>15112662</v>
      </c>
    </row>
    <row r="219" spans="1:11" ht="63">
      <c r="A219" s="1"/>
      <c r="B219" s="266" t="s">
        <v>17</v>
      </c>
      <c r="C219" s="266"/>
      <c r="D219" s="266"/>
      <c r="E219" s="266"/>
      <c r="F219" s="267"/>
      <c r="G219" s="214" t="s">
        <v>357</v>
      </c>
      <c r="H219" s="238" t="s">
        <v>134</v>
      </c>
      <c r="I219" s="127"/>
      <c r="J219" s="140">
        <f>SUM(J220+J222)</f>
        <v>14673672</v>
      </c>
      <c r="K219" s="140">
        <f>SUM(K220+K222)</f>
        <v>15112662</v>
      </c>
    </row>
    <row r="220" spans="1:11" ht="31.5">
      <c r="A220" s="1"/>
      <c r="B220" s="119"/>
      <c r="C220" s="119"/>
      <c r="D220" s="119"/>
      <c r="E220" s="119"/>
      <c r="F220" s="120"/>
      <c r="G220" s="227" t="s">
        <v>220</v>
      </c>
      <c r="H220" s="102" t="s">
        <v>221</v>
      </c>
      <c r="I220" s="127"/>
      <c r="J220" s="132">
        <f>SUM(J221)</f>
        <v>7745010</v>
      </c>
      <c r="K220" s="132">
        <f>SUM(K221)</f>
        <v>8184000</v>
      </c>
    </row>
    <row r="221" spans="1:11" ht="31.5">
      <c r="A221" s="1"/>
      <c r="B221" s="119"/>
      <c r="C221" s="119"/>
      <c r="D221" s="119"/>
      <c r="E221" s="119"/>
      <c r="F221" s="120"/>
      <c r="G221" s="35" t="s">
        <v>2</v>
      </c>
      <c r="H221" s="137" t="s">
        <v>0</v>
      </c>
      <c r="I221" s="131">
        <v>200</v>
      </c>
      <c r="J221" s="132">
        <v>7745010</v>
      </c>
      <c r="K221" s="132">
        <v>8184000</v>
      </c>
    </row>
    <row r="222" spans="1:11" ht="78.75">
      <c r="A222" s="1"/>
      <c r="B222" s="121"/>
      <c r="C222" s="121"/>
      <c r="D222" s="121"/>
      <c r="E222" s="121"/>
      <c r="F222" s="122"/>
      <c r="G222" s="35" t="s">
        <v>373</v>
      </c>
      <c r="H222" s="137" t="s">
        <v>222</v>
      </c>
      <c r="I222" s="131"/>
      <c r="J222" s="132">
        <f>SUM(J223:J223)</f>
        <v>6928662</v>
      </c>
      <c r="K222" s="132">
        <f>SUM(K223:K223)</f>
        <v>6928662</v>
      </c>
    </row>
    <row r="223" spans="1:11" ht="31.5">
      <c r="A223" s="1"/>
      <c r="B223" s="121"/>
      <c r="C223" s="121"/>
      <c r="D223" s="121"/>
      <c r="E223" s="121"/>
      <c r="F223" s="122"/>
      <c r="G223" s="35" t="s">
        <v>2</v>
      </c>
      <c r="H223" s="137" t="s">
        <v>0</v>
      </c>
      <c r="I223" s="131">
        <v>200</v>
      </c>
      <c r="J223" s="132">
        <v>6928662</v>
      </c>
      <c r="K223" s="132">
        <v>6928662</v>
      </c>
    </row>
    <row r="224" spans="1:11" ht="78.75">
      <c r="A224" s="1"/>
      <c r="B224" s="91"/>
      <c r="C224" s="91"/>
      <c r="D224" s="91"/>
      <c r="E224" s="91"/>
      <c r="F224" s="92"/>
      <c r="G224" s="161" t="s">
        <v>172</v>
      </c>
      <c r="H224" s="152" t="s">
        <v>135</v>
      </c>
      <c r="I224" s="146" t="s">
        <v>0</v>
      </c>
      <c r="J224" s="140">
        <f>SUM(J225)</f>
        <v>10700592</v>
      </c>
      <c r="K224" s="140">
        <f>SUM(K225)</f>
        <v>7484584</v>
      </c>
    </row>
    <row r="225" spans="1:11" ht="63">
      <c r="A225" s="1"/>
      <c r="B225" s="91"/>
      <c r="C225" s="91"/>
      <c r="D225" s="91"/>
      <c r="E225" s="91"/>
      <c r="F225" s="92"/>
      <c r="G225" s="161" t="s">
        <v>358</v>
      </c>
      <c r="H225" s="152" t="s">
        <v>374</v>
      </c>
      <c r="I225" s="146"/>
      <c r="J225" s="140">
        <f>SUM(J228+J226)</f>
        <v>10700592</v>
      </c>
      <c r="K225" s="140">
        <f>SUM(K228+K226)</f>
        <v>7484584</v>
      </c>
    </row>
    <row r="226" spans="1:11" ht="94.5">
      <c r="A226" s="1"/>
      <c r="B226" s="269" t="s">
        <v>16</v>
      </c>
      <c r="C226" s="269"/>
      <c r="D226" s="269"/>
      <c r="E226" s="269"/>
      <c r="F226" s="270"/>
      <c r="G226" s="36" t="s">
        <v>204</v>
      </c>
      <c r="H226" s="134" t="s">
        <v>375</v>
      </c>
      <c r="I226" s="131"/>
      <c r="J226" s="132">
        <f>SUM(J227)</f>
        <v>8700000</v>
      </c>
      <c r="K226" s="132">
        <f>SUM(K227)</f>
        <v>5404000</v>
      </c>
    </row>
    <row r="227" spans="1:11" ht="15.75">
      <c r="A227" s="1"/>
      <c r="B227" s="269">
        <v>200</v>
      </c>
      <c r="C227" s="269"/>
      <c r="D227" s="269"/>
      <c r="E227" s="269"/>
      <c r="F227" s="270"/>
      <c r="G227" s="36" t="s">
        <v>1</v>
      </c>
      <c r="H227" s="134"/>
      <c r="I227" s="131">
        <v>800</v>
      </c>
      <c r="J227" s="132">
        <v>8700000</v>
      </c>
      <c r="K227" s="132">
        <v>5404000</v>
      </c>
    </row>
    <row r="228" spans="1:11" ht="63">
      <c r="A228" s="1"/>
      <c r="B228" s="89"/>
      <c r="C228" s="89"/>
      <c r="D228" s="89"/>
      <c r="E228" s="89"/>
      <c r="F228" s="90"/>
      <c r="G228" s="36" t="s">
        <v>45</v>
      </c>
      <c r="H228" s="134" t="s">
        <v>359</v>
      </c>
      <c r="I228" s="131" t="s">
        <v>0</v>
      </c>
      <c r="J228" s="132">
        <f>SUM(J229)</f>
        <v>2000592</v>
      </c>
      <c r="K228" s="132">
        <f>SUM(K229)</f>
        <v>2080584</v>
      </c>
    </row>
    <row r="229" spans="1:11" ht="15.75">
      <c r="A229" s="1"/>
      <c r="B229" s="89"/>
      <c r="C229" s="89"/>
      <c r="D229" s="89"/>
      <c r="E229" s="89"/>
      <c r="F229" s="90"/>
      <c r="G229" s="36" t="s">
        <v>1</v>
      </c>
      <c r="H229" s="212"/>
      <c r="I229" s="131">
        <v>800</v>
      </c>
      <c r="J229" s="132">
        <v>2000592</v>
      </c>
      <c r="K229" s="132">
        <v>2080584</v>
      </c>
    </row>
    <row r="230" spans="1:11" ht="47.25">
      <c r="A230" s="1"/>
      <c r="B230" s="276" t="s">
        <v>15</v>
      </c>
      <c r="C230" s="276"/>
      <c r="D230" s="276"/>
      <c r="E230" s="276"/>
      <c r="F230" s="277"/>
      <c r="G230" s="42" t="s">
        <v>67</v>
      </c>
      <c r="H230" s="253" t="s">
        <v>136</v>
      </c>
      <c r="I230" s="124" t="s">
        <v>0</v>
      </c>
      <c r="J230" s="125">
        <f>SUM(J231)</f>
        <v>82030</v>
      </c>
      <c r="K230" s="125">
        <f>SUM(K231)</f>
        <v>82030</v>
      </c>
    </row>
    <row r="231" spans="1:11" ht="78.75">
      <c r="A231" s="1"/>
      <c r="B231" s="271">
        <v>500</v>
      </c>
      <c r="C231" s="271"/>
      <c r="D231" s="271"/>
      <c r="E231" s="271"/>
      <c r="F231" s="272"/>
      <c r="G231" s="40" t="s">
        <v>173</v>
      </c>
      <c r="H231" s="228" t="s">
        <v>137</v>
      </c>
      <c r="I231" s="146" t="s">
        <v>0</v>
      </c>
      <c r="J231" s="140">
        <f>SUM(J232+J235+J238)</f>
        <v>82030</v>
      </c>
      <c r="K231" s="140">
        <f>SUM(K232+K235+K238)</f>
        <v>82030</v>
      </c>
    </row>
    <row r="232" spans="1:11" ht="78.75">
      <c r="A232" s="1"/>
      <c r="B232" s="266" t="s">
        <v>14</v>
      </c>
      <c r="C232" s="266"/>
      <c r="D232" s="266"/>
      <c r="E232" s="266"/>
      <c r="F232" s="267"/>
      <c r="G232" s="214" t="s">
        <v>369</v>
      </c>
      <c r="H232" s="235" t="s">
        <v>368</v>
      </c>
      <c r="I232" s="127"/>
      <c r="J232" s="140">
        <f>SUM(J233)</f>
        <v>20000</v>
      </c>
      <c r="K232" s="140">
        <f>SUM(K233)</f>
        <v>20000</v>
      </c>
    </row>
    <row r="233" spans="1:11" ht="47.25">
      <c r="A233" s="1"/>
      <c r="B233" s="274" t="s">
        <v>13</v>
      </c>
      <c r="C233" s="274"/>
      <c r="D233" s="274"/>
      <c r="E233" s="274"/>
      <c r="F233" s="275"/>
      <c r="G233" s="35" t="s">
        <v>68</v>
      </c>
      <c r="H233" s="225" t="s">
        <v>138</v>
      </c>
      <c r="I233" s="131" t="s">
        <v>0</v>
      </c>
      <c r="J233" s="132">
        <f>SUM(J234)</f>
        <v>20000</v>
      </c>
      <c r="K233" s="132">
        <f>SUM(K234)</f>
        <v>20000</v>
      </c>
    </row>
    <row r="234" spans="1:11" ht="15.75">
      <c r="A234" s="1"/>
      <c r="B234" s="60"/>
      <c r="C234" s="60"/>
      <c r="D234" s="60"/>
      <c r="E234" s="60"/>
      <c r="F234" s="61"/>
      <c r="G234" s="36" t="s">
        <v>1</v>
      </c>
      <c r="H234" s="134" t="s">
        <v>0</v>
      </c>
      <c r="I234" s="131">
        <v>800</v>
      </c>
      <c r="J234" s="132">
        <v>20000</v>
      </c>
      <c r="K234" s="132">
        <v>20000</v>
      </c>
    </row>
    <row r="235" spans="1:11" ht="63">
      <c r="A235" s="1"/>
      <c r="B235" s="272" t="s">
        <v>12</v>
      </c>
      <c r="C235" s="273"/>
      <c r="D235" s="273"/>
      <c r="E235" s="273"/>
      <c r="F235" s="278"/>
      <c r="G235" s="161" t="s">
        <v>139</v>
      </c>
      <c r="H235" s="235" t="s">
        <v>140</v>
      </c>
      <c r="I235" s="146"/>
      <c r="J235" s="132">
        <f>SUM(J236)</f>
        <v>6930</v>
      </c>
      <c r="K235" s="132">
        <f>SUM(K236)</f>
        <v>6930</v>
      </c>
    </row>
    <row r="236" spans="1:11" ht="63">
      <c r="A236" s="1"/>
      <c r="B236" s="70"/>
      <c r="C236" s="70"/>
      <c r="D236" s="70"/>
      <c r="E236" s="70"/>
      <c r="F236" s="71"/>
      <c r="G236" s="162" t="s">
        <v>219</v>
      </c>
      <c r="H236" s="149" t="s">
        <v>214</v>
      </c>
      <c r="I236" s="131"/>
      <c r="J236" s="132">
        <f>SUM(J237)</f>
        <v>6930</v>
      </c>
      <c r="K236" s="132">
        <f>SUM(K237)</f>
        <v>6930</v>
      </c>
    </row>
    <row r="237" spans="1:11" ht="31.5">
      <c r="A237" s="1"/>
      <c r="B237" s="70"/>
      <c r="C237" s="70"/>
      <c r="D237" s="70"/>
      <c r="E237" s="70"/>
      <c r="F237" s="71"/>
      <c r="G237" s="36" t="s">
        <v>2</v>
      </c>
      <c r="H237" s="142" t="s">
        <v>0</v>
      </c>
      <c r="I237" s="131">
        <v>200</v>
      </c>
      <c r="J237" s="132">
        <v>6930</v>
      </c>
      <c r="K237" s="132">
        <v>6930</v>
      </c>
    </row>
    <row r="238" spans="1:11" ht="63">
      <c r="A238" s="1"/>
      <c r="B238" s="62"/>
      <c r="C238" s="62"/>
      <c r="D238" s="62"/>
      <c r="E238" s="62"/>
      <c r="F238" s="63"/>
      <c r="G238" s="39" t="s">
        <v>354</v>
      </c>
      <c r="H238" s="155" t="s">
        <v>355</v>
      </c>
      <c r="I238" s="154"/>
      <c r="J238" s="132">
        <f t="shared" ref="J238:K239" si="10">SUM(J239)</f>
        <v>55100</v>
      </c>
      <c r="K238" s="132">
        <f t="shared" si="10"/>
        <v>55100</v>
      </c>
    </row>
    <row r="239" spans="1:11" ht="47.25">
      <c r="A239" s="1"/>
      <c r="B239" s="62"/>
      <c r="C239" s="62"/>
      <c r="D239" s="62"/>
      <c r="E239" s="62"/>
      <c r="F239" s="63"/>
      <c r="G239" s="36" t="s">
        <v>371</v>
      </c>
      <c r="H239" s="143" t="s">
        <v>370</v>
      </c>
      <c r="I239" s="131"/>
      <c r="J239" s="132">
        <f t="shared" si="10"/>
        <v>55100</v>
      </c>
      <c r="K239" s="132">
        <f t="shared" si="10"/>
        <v>55100</v>
      </c>
    </row>
    <row r="240" spans="1:11" ht="31.5">
      <c r="A240" s="1"/>
      <c r="B240" s="62"/>
      <c r="C240" s="62"/>
      <c r="D240" s="62"/>
      <c r="E240" s="62"/>
      <c r="F240" s="63"/>
      <c r="G240" s="36" t="s">
        <v>2</v>
      </c>
      <c r="H240" s="143"/>
      <c r="I240" s="131">
        <v>200</v>
      </c>
      <c r="J240" s="132">
        <v>55100</v>
      </c>
      <c r="K240" s="132">
        <v>55100</v>
      </c>
    </row>
    <row r="241" spans="1:11" ht="47.25">
      <c r="A241" s="1"/>
      <c r="B241" s="62"/>
      <c r="C241" s="62"/>
      <c r="D241" s="62"/>
      <c r="E241" s="62"/>
      <c r="F241" s="63"/>
      <c r="G241" s="42" t="s">
        <v>196</v>
      </c>
      <c r="H241" s="216" t="s">
        <v>141</v>
      </c>
      <c r="I241" s="124" t="s">
        <v>0</v>
      </c>
      <c r="J241" s="125">
        <f t="shared" ref="J241:K244" si="11">SUM(J242)</f>
        <v>100000</v>
      </c>
      <c r="K241" s="125">
        <f t="shared" si="11"/>
        <v>60000</v>
      </c>
    </row>
    <row r="242" spans="1:11" ht="47.25">
      <c r="A242" s="1"/>
      <c r="B242" s="62"/>
      <c r="C242" s="62"/>
      <c r="D242" s="62"/>
      <c r="E242" s="62"/>
      <c r="F242" s="63"/>
      <c r="G242" s="161" t="s">
        <v>360</v>
      </c>
      <c r="H242" s="152" t="s">
        <v>142</v>
      </c>
      <c r="I242" s="157"/>
      <c r="J242" s="128">
        <f>SUM(J243)</f>
        <v>100000</v>
      </c>
      <c r="K242" s="128">
        <f>SUM(K243)</f>
        <v>60000</v>
      </c>
    </row>
    <row r="243" spans="1:11" ht="47.25">
      <c r="A243" s="1"/>
      <c r="B243" s="266" t="s">
        <v>11</v>
      </c>
      <c r="C243" s="266"/>
      <c r="D243" s="266"/>
      <c r="E243" s="266"/>
      <c r="F243" s="267"/>
      <c r="G243" s="161" t="s">
        <v>377</v>
      </c>
      <c r="H243" s="152" t="s">
        <v>143</v>
      </c>
      <c r="I243" s="157"/>
      <c r="J243" s="140">
        <f t="shared" si="11"/>
        <v>100000</v>
      </c>
      <c r="K243" s="140">
        <f t="shared" si="11"/>
        <v>60000</v>
      </c>
    </row>
    <row r="244" spans="1:11" ht="47.25">
      <c r="A244" s="1"/>
      <c r="B244" s="15"/>
      <c r="C244" s="15"/>
      <c r="D244" s="15"/>
      <c r="E244" s="15"/>
      <c r="F244" s="16"/>
      <c r="G244" s="162" t="s">
        <v>145</v>
      </c>
      <c r="H244" s="212" t="s">
        <v>144</v>
      </c>
      <c r="I244" s="127" t="s">
        <v>0</v>
      </c>
      <c r="J244" s="132">
        <f t="shared" si="11"/>
        <v>100000</v>
      </c>
      <c r="K244" s="132">
        <f t="shared" si="11"/>
        <v>60000</v>
      </c>
    </row>
    <row r="245" spans="1:11" ht="31.5">
      <c r="A245" s="1"/>
      <c r="B245" s="58"/>
      <c r="C245" s="58"/>
      <c r="D245" s="58"/>
      <c r="E245" s="58"/>
      <c r="F245" s="59"/>
      <c r="G245" s="36" t="s">
        <v>2</v>
      </c>
      <c r="H245" s="212"/>
      <c r="I245" s="131">
        <v>200</v>
      </c>
      <c r="J245" s="132">
        <v>100000</v>
      </c>
      <c r="K245" s="132">
        <v>60000</v>
      </c>
    </row>
    <row r="246" spans="1:11" ht="78.75">
      <c r="A246" s="1"/>
      <c r="B246" s="206"/>
      <c r="C246" s="206"/>
      <c r="D246" s="206"/>
      <c r="E246" s="206"/>
      <c r="F246" s="207"/>
      <c r="G246" s="42" t="s">
        <v>303</v>
      </c>
      <c r="H246" s="213" t="s">
        <v>304</v>
      </c>
      <c r="I246" s="124"/>
      <c r="J246" s="125">
        <f>SUM(J247:J247)</f>
        <v>1929110</v>
      </c>
      <c r="K246" s="125">
        <f>SUM(K247:K247)</f>
        <v>1436110</v>
      </c>
    </row>
    <row r="247" spans="1:11" ht="78.75">
      <c r="A247" s="1"/>
      <c r="B247" s="206"/>
      <c r="C247" s="206"/>
      <c r="D247" s="206"/>
      <c r="E247" s="206"/>
      <c r="F247" s="207"/>
      <c r="G247" s="40" t="s">
        <v>307</v>
      </c>
      <c r="H247" s="228" t="s">
        <v>305</v>
      </c>
      <c r="I247" s="131"/>
      <c r="J247" s="132">
        <f>SUM(J248+J253+J256)</f>
        <v>1929110</v>
      </c>
      <c r="K247" s="132">
        <f>SUM(K248+K253+K256)</f>
        <v>1436110</v>
      </c>
    </row>
    <row r="248" spans="1:11" ht="51" customHeight="1">
      <c r="A248" s="1"/>
      <c r="B248" s="206"/>
      <c r="C248" s="206"/>
      <c r="D248" s="206"/>
      <c r="E248" s="206"/>
      <c r="F248" s="207"/>
      <c r="G248" s="214" t="s">
        <v>308</v>
      </c>
      <c r="H248" s="228" t="s">
        <v>306</v>
      </c>
      <c r="I248" s="131"/>
      <c r="J248" s="128">
        <f>SUM(J249+J251)</f>
        <v>1135000</v>
      </c>
      <c r="K248" s="128">
        <f>SUM(K249+K251)</f>
        <v>705000</v>
      </c>
    </row>
    <row r="249" spans="1:11" ht="63.75" customHeight="1">
      <c r="A249" s="1"/>
      <c r="B249" s="206"/>
      <c r="C249" s="206"/>
      <c r="D249" s="206"/>
      <c r="E249" s="206"/>
      <c r="F249" s="207"/>
      <c r="G249" s="162" t="s">
        <v>309</v>
      </c>
      <c r="H249" s="226" t="s">
        <v>310</v>
      </c>
      <c r="I249" s="131" t="s">
        <v>0</v>
      </c>
      <c r="J249" s="132">
        <f>SUM(J250:J250)</f>
        <v>910000</v>
      </c>
      <c r="K249" s="132">
        <f>SUM(K250:K250)</f>
        <v>565000</v>
      </c>
    </row>
    <row r="250" spans="1:11" ht="31.5">
      <c r="A250" s="1"/>
      <c r="B250" s="206"/>
      <c r="C250" s="206"/>
      <c r="D250" s="206"/>
      <c r="E250" s="206"/>
      <c r="F250" s="207"/>
      <c r="G250" s="35" t="s">
        <v>2</v>
      </c>
      <c r="H250" s="137" t="s">
        <v>0</v>
      </c>
      <c r="I250" s="131">
        <v>200</v>
      </c>
      <c r="J250" s="132">
        <v>910000</v>
      </c>
      <c r="K250" s="132">
        <v>565000</v>
      </c>
    </row>
    <row r="251" spans="1:11" ht="63">
      <c r="A251" s="1"/>
      <c r="B251" s="206"/>
      <c r="C251" s="206"/>
      <c r="D251" s="206"/>
      <c r="E251" s="206"/>
      <c r="F251" s="207"/>
      <c r="G251" s="36" t="s">
        <v>9</v>
      </c>
      <c r="H251" s="226" t="s">
        <v>311</v>
      </c>
      <c r="I251" s="131" t="s">
        <v>0</v>
      </c>
      <c r="J251" s="132">
        <f>SUM(J252:J252)</f>
        <v>225000</v>
      </c>
      <c r="K251" s="132">
        <f>SUM(K252:K252)</f>
        <v>140000</v>
      </c>
    </row>
    <row r="252" spans="1:11" ht="33" customHeight="1">
      <c r="A252" s="1"/>
      <c r="B252" s="206"/>
      <c r="C252" s="206"/>
      <c r="D252" s="206"/>
      <c r="E252" s="206"/>
      <c r="F252" s="207"/>
      <c r="G252" s="36" t="s">
        <v>2</v>
      </c>
      <c r="H252" s="137" t="s">
        <v>0</v>
      </c>
      <c r="I252" s="131">
        <v>200</v>
      </c>
      <c r="J252" s="132">
        <v>225000</v>
      </c>
      <c r="K252" s="132">
        <v>140000</v>
      </c>
    </row>
    <row r="253" spans="1:11" ht="50.25" customHeight="1">
      <c r="A253" s="1"/>
      <c r="B253" s="206"/>
      <c r="C253" s="206"/>
      <c r="D253" s="206"/>
      <c r="E253" s="206"/>
      <c r="F253" s="207"/>
      <c r="G253" s="40" t="s">
        <v>313</v>
      </c>
      <c r="H253" s="147" t="s">
        <v>312</v>
      </c>
      <c r="I253" s="146"/>
      <c r="J253" s="140">
        <f>SUM(J254)</f>
        <v>165000</v>
      </c>
      <c r="K253" s="140">
        <f>SUM(K254)</f>
        <v>102000</v>
      </c>
    </row>
    <row r="254" spans="1:11" ht="47.25">
      <c r="A254" s="1"/>
      <c r="B254" s="206"/>
      <c r="C254" s="206"/>
      <c r="D254" s="206"/>
      <c r="E254" s="206"/>
      <c r="F254" s="207"/>
      <c r="G254" s="36" t="s">
        <v>356</v>
      </c>
      <c r="H254" s="134" t="s">
        <v>335</v>
      </c>
      <c r="I254" s="131"/>
      <c r="J254" s="140">
        <f>SUM(J255)</f>
        <v>165000</v>
      </c>
      <c r="K254" s="140">
        <f>SUM(K255)</f>
        <v>102000</v>
      </c>
    </row>
    <row r="255" spans="1:11" ht="31.5">
      <c r="A255" s="1"/>
      <c r="B255" s="206"/>
      <c r="C255" s="206"/>
      <c r="D255" s="206"/>
      <c r="E255" s="206"/>
      <c r="F255" s="207"/>
      <c r="G255" s="36" t="s">
        <v>2</v>
      </c>
      <c r="H255" s="134"/>
      <c r="I255" s="131">
        <v>200</v>
      </c>
      <c r="J255" s="132">
        <v>165000</v>
      </c>
      <c r="K255" s="132">
        <v>102000</v>
      </c>
    </row>
    <row r="256" spans="1:11" ht="50.25" customHeight="1">
      <c r="A256" s="1"/>
      <c r="B256" s="256"/>
      <c r="C256" s="256"/>
      <c r="D256" s="256"/>
      <c r="E256" s="256"/>
      <c r="F256" s="257"/>
      <c r="G256" s="40" t="s">
        <v>383</v>
      </c>
      <c r="H256" s="221" t="s">
        <v>388</v>
      </c>
      <c r="I256" s="146"/>
      <c r="J256" s="132">
        <f>SUM(J257)</f>
        <v>629110</v>
      </c>
      <c r="K256" s="132">
        <f>SUM(K257)</f>
        <v>629110</v>
      </c>
    </row>
    <row r="257" spans="1:11" ht="47.25">
      <c r="A257" s="1"/>
      <c r="B257" s="256"/>
      <c r="C257" s="256"/>
      <c r="D257" s="256"/>
      <c r="E257" s="256"/>
      <c r="F257" s="257"/>
      <c r="G257" s="36" t="s">
        <v>384</v>
      </c>
      <c r="H257" s="143" t="s">
        <v>389</v>
      </c>
      <c r="I257" s="131"/>
      <c r="J257" s="132">
        <f>SUM(J258)</f>
        <v>629110</v>
      </c>
      <c r="K257" s="132">
        <f>SUM(K258)</f>
        <v>629110</v>
      </c>
    </row>
    <row r="258" spans="1:11" ht="31.5">
      <c r="A258" s="1"/>
      <c r="B258" s="256"/>
      <c r="C258" s="256"/>
      <c r="D258" s="256"/>
      <c r="E258" s="256"/>
      <c r="F258" s="257"/>
      <c r="G258" s="36" t="s">
        <v>2</v>
      </c>
      <c r="H258" s="143"/>
      <c r="I258" s="131">
        <v>200</v>
      </c>
      <c r="J258" s="132">
        <v>629110</v>
      </c>
      <c r="K258" s="132">
        <v>629110</v>
      </c>
    </row>
    <row r="259" spans="1:11" ht="78.75">
      <c r="A259" s="1"/>
      <c r="B259" s="274" t="s">
        <v>10</v>
      </c>
      <c r="C259" s="274"/>
      <c r="D259" s="274"/>
      <c r="E259" s="274"/>
      <c r="F259" s="275"/>
      <c r="G259" s="42" t="s">
        <v>69</v>
      </c>
      <c r="H259" s="253" t="s">
        <v>146</v>
      </c>
      <c r="I259" s="124" t="s">
        <v>0</v>
      </c>
      <c r="J259" s="125">
        <f>SUM(J260)</f>
        <v>1828000</v>
      </c>
      <c r="K259" s="125">
        <f>SUM(K260)</f>
        <v>1135000</v>
      </c>
    </row>
    <row r="260" spans="1:11" ht="63">
      <c r="A260" s="1"/>
      <c r="B260" s="27"/>
      <c r="C260" s="27"/>
      <c r="D260" s="27"/>
      <c r="E260" s="27"/>
      <c r="F260" s="28"/>
      <c r="G260" s="214" t="s">
        <v>339</v>
      </c>
      <c r="H260" s="228" t="s">
        <v>147</v>
      </c>
      <c r="I260" s="146"/>
      <c r="J260" s="140">
        <f>SUM(J261)</f>
        <v>1828000</v>
      </c>
      <c r="K260" s="140">
        <f>SUM(K261)</f>
        <v>1135000</v>
      </c>
    </row>
    <row r="261" spans="1:11" ht="47.25">
      <c r="A261" s="1"/>
      <c r="B261" s="27"/>
      <c r="C261" s="27"/>
      <c r="D261" s="27"/>
      <c r="E261" s="27"/>
      <c r="F261" s="28"/>
      <c r="G261" s="36" t="s">
        <v>340</v>
      </c>
      <c r="H261" s="134" t="s">
        <v>341</v>
      </c>
      <c r="I261" s="131"/>
      <c r="J261" s="140">
        <f>SUM(J262+J264)</f>
        <v>1828000</v>
      </c>
      <c r="K261" s="140">
        <f>SUM(K262+K264)</f>
        <v>1135000</v>
      </c>
    </row>
    <row r="262" spans="1:11" ht="63">
      <c r="A262" s="1"/>
      <c r="B262" s="17"/>
      <c r="C262" s="17"/>
      <c r="D262" s="17"/>
      <c r="E262" s="17"/>
      <c r="F262" s="18"/>
      <c r="G262" s="36" t="s">
        <v>342</v>
      </c>
      <c r="H262" s="226" t="s">
        <v>343</v>
      </c>
      <c r="I262" s="131"/>
      <c r="J262" s="132">
        <f>SUM(J263)</f>
        <v>1500000</v>
      </c>
      <c r="K262" s="132">
        <f>SUM(K263)</f>
        <v>932000</v>
      </c>
    </row>
    <row r="263" spans="1:11" ht="31.5">
      <c r="A263" s="1"/>
      <c r="B263" s="17"/>
      <c r="C263" s="17"/>
      <c r="D263" s="17"/>
      <c r="E263" s="17"/>
      <c r="F263" s="18"/>
      <c r="G263" s="35" t="s">
        <v>2</v>
      </c>
      <c r="H263" s="137" t="s">
        <v>0</v>
      </c>
      <c r="I263" s="131">
        <v>200</v>
      </c>
      <c r="J263" s="132">
        <v>1500000</v>
      </c>
      <c r="K263" s="132">
        <v>932000</v>
      </c>
    </row>
    <row r="264" spans="1:11" ht="47.25">
      <c r="A264" s="1"/>
      <c r="B264" s="17"/>
      <c r="C264" s="17"/>
      <c r="D264" s="17"/>
      <c r="E264" s="17"/>
      <c r="F264" s="18"/>
      <c r="G264" s="162" t="s">
        <v>344</v>
      </c>
      <c r="H264" s="226" t="s">
        <v>345</v>
      </c>
      <c r="I264" s="131" t="s">
        <v>0</v>
      </c>
      <c r="J264" s="132">
        <f>SUM(J265:J265)</f>
        <v>328000</v>
      </c>
      <c r="K264" s="132">
        <f>SUM(K265:K265)</f>
        <v>203000</v>
      </c>
    </row>
    <row r="265" spans="1:11" ht="31.5">
      <c r="A265" s="1"/>
      <c r="B265" s="60"/>
      <c r="C265" s="60"/>
      <c r="D265" s="60"/>
      <c r="E265" s="60"/>
      <c r="F265" s="61"/>
      <c r="G265" s="35" t="s">
        <v>2</v>
      </c>
      <c r="H265" s="137" t="s">
        <v>0</v>
      </c>
      <c r="I265" s="131">
        <v>200</v>
      </c>
      <c r="J265" s="132">
        <v>328000</v>
      </c>
      <c r="K265" s="132">
        <v>203000</v>
      </c>
    </row>
    <row r="266" spans="1:11" ht="15.75">
      <c r="A266" s="1"/>
      <c r="B266" s="105"/>
      <c r="C266" s="105"/>
      <c r="D266" s="105"/>
      <c r="E266" s="105"/>
      <c r="F266" s="106"/>
      <c r="G266" s="42" t="s">
        <v>7</v>
      </c>
      <c r="H266" s="254" t="s">
        <v>148</v>
      </c>
      <c r="I266" s="124" t="s">
        <v>0</v>
      </c>
      <c r="J266" s="125">
        <f>SUM(J267)</f>
        <v>35526056</v>
      </c>
      <c r="K266" s="125">
        <f>SUM(K267)</f>
        <v>20474801</v>
      </c>
    </row>
    <row r="267" spans="1:11" ht="15.75">
      <c r="A267" s="1"/>
      <c r="B267" s="105"/>
      <c r="C267" s="105"/>
      <c r="D267" s="105"/>
      <c r="E267" s="105"/>
      <c r="F267" s="106"/>
      <c r="G267" s="41" t="s">
        <v>7</v>
      </c>
      <c r="H267" s="255" t="s">
        <v>148</v>
      </c>
      <c r="I267" s="127" t="s">
        <v>0</v>
      </c>
      <c r="J267" s="140">
        <f>SUM(J271+J273+J275+J278+J287+J290+J268+J284+J282+J280)</f>
        <v>35526056</v>
      </c>
      <c r="K267" s="140">
        <f>SUM(K271+K273+K275+K278+K287+K290+K268+K284+K282+K280)</f>
        <v>20474801</v>
      </c>
    </row>
    <row r="268" spans="1:11" ht="31.5">
      <c r="A268" s="1"/>
      <c r="B268" s="266" t="s">
        <v>8</v>
      </c>
      <c r="C268" s="266"/>
      <c r="D268" s="266"/>
      <c r="E268" s="266"/>
      <c r="F268" s="267"/>
      <c r="G268" s="36" t="s">
        <v>75</v>
      </c>
      <c r="H268" s="242" t="s">
        <v>149</v>
      </c>
      <c r="I268" s="127"/>
      <c r="J268" s="132">
        <f>SUM(J269:J270)</f>
        <v>150000</v>
      </c>
      <c r="K268" s="132">
        <f>SUM(K269:K270)</f>
        <v>90000</v>
      </c>
    </row>
    <row r="269" spans="1:11" ht="31.5">
      <c r="A269" s="1"/>
      <c r="B269" s="180"/>
      <c r="C269" s="180"/>
      <c r="D269" s="180"/>
      <c r="E269" s="180"/>
      <c r="F269" s="181"/>
      <c r="G269" s="36" t="s">
        <v>2</v>
      </c>
      <c r="H269" s="137" t="s">
        <v>0</v>
      </c>
      <c r="I269" s="131">
        <v>200</v>
      </c>
      <c r="J269" s="141">
        <v>80000</v>
      </c>
      <c r="K269" s="141">
        <v>50000</v>
      </c>
    </row>
    <row r="270" spans="1:11" ht="15.75">
      <c r="A270" s="1"/>
      <c r="B270" s="46"/>
      <c r="C270" s="46"/>
      <c r="D270" s="46"/>
      <c r="E270" s="46"/>
      <c r="F270" s="47"/>
      <c r="G270" s="37" t="s">
        <v>1</v>
      </c>
      <c r="H270" s="133" t="s">
        <v>0</v>
      </c>
      <c r="I270" s="131">
        <v>800</v>
      </c>
      <c r="J270" s="141">
        <v>70000</v>
      </c>
      <c r="K270" s="141">
        <v>40000</v>
      </c>
    </row>
    <row r="271" spans="1:11" ht="17.25" customHeight="1">
      <c r="A271" s="1"/>
      <c r="B271" s="93"/>
      <c r="C271" s="93"/>
      <c r="D271" s="93"/>
      <c r="E271" s="93"/>
      <c r="F271" s="94"/>
      <c r="G271" s="162" t="s">
        <v>72</v>
      </c>
      <c r="H271" s="242" t="s">
        <v>150</v>
      </c>
      <c r="I271" s="146"/>
      <c r="J271" s="132">
        <f>SUM(J272:J272)</f>
        <v>260000</v>
      </c>
      <c r="K271" s="132">
        <f>SUM(K272:K272)</f>
        <v>160000</v>
      </c>
    </row>
    <row r="272" spans="1:11" ht="15.75">
      <c r="A272" s="1"/>
      <c r="B272" s="46"/>
      <c r="C272" s="46"/>
      <c r="D272" s="46"/>
      <c r="E272" s="46"/>
      <c r="F272" s="47"/>
      <c r="G272" s="37" t="s">
        <v>1</v>
      </c>
      <c r="H272" s="242"/>
      <c r="I272" s="131">
        <v>800</v>
      </c>
      <c r="J272" s="141">
        <v>260000</v>
      </c>
      <c r="K272" s="141">
        <v>160000</v>
      </c>
    </row>
    <row r="273" spans="1:11" ht="15.75">
      <c r="A273" s="1"/>
      <c r="B273" s="95"/>
      <c r="C273" s="95"/>
      <c r="D273" s="95"/>
      <c r="E273" s="95"/>
      <c r="F273" s="96"/>
      <c r="G273" s="162" t="s">
        <v>70</v>
      </c>
      <c r="H273" s="242" t="s">
        <v>151</v>
      </c>
      <c r="I273" s="146"/>
      <c r="J273" s="132">
        <f>SUM(J274)</f>
        <v>990000</v>
      </c>
      <c r="K273" s="132">
        <f>SUM(K274)</f>
        <v>615000</v>
      </c>
    </row>
    <row r="274" spans="1:11" ht="94.5">
      <c r="A274" s="1"/>
      <c r="B274" s="95"/>
      <c r="C274" s="95"/>
      <c r="D274" s="95"/>
      <c r="E274" s="95"/>
      <c r="F274" s="96"/>
      <c r="G274" s="38" t="s">
        <v>3</v>
      </c>
      <c r="H274" s="242"/>
      <c r="I274" s="131">
        <v>100</v>
      </c>
      <c r="J274" s="132">
        <v>990000</v>
      </c>
      <c r="K274" s="132">
        <v>615000</v>
      </c>
    </row>
    <row r="275" spans="1:11" ht="15.75">
      <c r="A275" s="1"/>
      <c r="B275" s="17"/>
      <c r="C275" s="17"/>
      <c r="D275" s="17"/>
      <c r="E275" s="17"/>
      <c r="F275" s="18"/>
      <c r="G275" s="162" t="s">
        <v>6</v>
      </c>
      <c r="H275" s="242" t="s">
        <v>152</v>
      </c>
      <c r="I275" s="146"/>
      <c r="J275" s="132">
        <f>SUM(J276:J277)</f>
        <v>31130000</v>
      </c>
      <c r="K275" s="132">
        <f>SUM(K276:K277)</f>
        <v>16787646</v>
      </c>
    </row>
    <row r="276" spans="1:11" ht="94.5">
      <c r="A276" s="1"/>
      <c r="B276" s="17"/>
      <c r="C276" s="17"/>
      <c r="D276" s="17"/>
      <c r="E276" s="17"/>
      <c r="F276" s="18"/>
      <c r="G276" s="35" t="s">
        <v>3</v>
      </c>
      <c r="H276" s="242"/>
      <c r="I276" s="131">
        <v>100</v>
      </c>
      <c r="J276" s="132">
        <v>29630000</v>
      </c>
      <c r="K276" s="132">
        <v>15287646</v>
      </c>
    </row>
    <row r="277" spans="1:11" ht="31.5">
      <c r="A277" s="1"/>
      <c r="B277" s="259"/>
      <c r="C277" s="259"/>
      <c r="D277" s="259"/>
      <c r="E277" s="259"/>
      <c r="F277" s="260"/>
      <c r="G277" s="36" t="s">
        <v>2</v>
      </c>
      <c r="H277" s="137" t="s">
        <v>0</v>
      </c>
      <c r="I277" s="131">
        <v>200</v>
      </c>
      <c r="J277" s="132">
        <v>1500000</v>
      </c>
      <c r="K277" s="132">
        <v>1500000</v>
      </c>
    </row>
    <row r="278" spans="1:11" ht="47.25">
      <c r="A278" s="1"/>
      <c r="B278" s="17"/>
      <c r="C278" s="17"/>
      <c r="D278" s="17"/>
      <c r="E278" s="17"/>
      <c r="F278" s="18"/>
      <c r="G278" s="162" t="s">
        <v>71</v>
      </c>
      <c r="H278" s="80" t="s">
        <v>153</v>
      </c>
      <c r="I278" s="146"/>
      <c r="J278" s="132">
        <f>SUM(J279:J279)</f>
        <v>530000</v>
      </c>
      <c r="K278" s="132">
        <f>SUM(K279:K279)</f>
        <v>329000</v>
      </c>
    </row>
    <row r="279" spans="1:11" ht="94.5">
      <c r="A279" s="1"/>
      <c r="B279" s="17"/>
      <c r="C279" s="17"/>
      <c r="D279" s="17"/>
      <c r="E279" s="17"/>
      <c r="F279" s="18"/>
      <c r="G279" s="35" t="s">
        <v>3</v>
      </c>
      <c r="H279" s="80"/>
      <c r="I279" s="131">
        <v>100</v>
      </c>
      <c r="J279" s="132">
        <v>530000</v>
      </c>
      <c r="K279" s="132">
        <v>329000</v>
      </c>
    </row>
    <row r="280" spans="1:11" ht="31.5">
      <c r="A280" s="1"/>
      <c r="B280" s="167"/>
      <c r="C280" s="167"/>
      <c r="D280" s="167"/>
      <c r="E280" s="167"/>
      <c r="F280" s="168"/>
      <c r="G280" s="35" t="s">
        <v>229</v>
      </c>
      <c r="H280" s="134" t="s">
        <v>230</v>
      </c>
      <c r="I280" s="131"/>
      <c r="J280" s="132">
        <f>SUM(J281:J281)</f>
        <v>10000</v>
      </c>
      <c r="K280" s="132">
        <f>SUM(K281:K281)</f>
        <v>0</v>
      </c>
    </row>
    <row r="281" spans="1:11" ht="31.5">
      <c r="A281" s="1"/>
      <c r="B281" s="167"/>
      <c r="C281" s="167"/>
      <c r="D281" s="167"/>
      <c r="E281" s="167"/>
      <c r="F281" s="168"/>
      <c r="G281" s="36" t="s">
        <v>2</v>
      </c>
      <c r="H281" s="134"/>
      <c r="I281" s="131">
        <v>200</v>
      </c>
      <c r="J281" s="132">
        <v>10000</v>
      </c>
      <c r="K281" s="132">
        <v>0</v>
      </c>
    </row>
    <row r="282" spans="1:11" ht="81" customHeight="1">
      <c r="A282" s="1"/>
      <c r="B282" s="74"/>
      <c r="C282" s="74"/>
      <c r="D282" s="74"/>
      <c r="E282" s="74"/>
      <c r="F282" s="75"/>
      <c r="G282" s="35" t="s">
        <v>187</v>
      </c>
      <c r="H282" s="134" t="s">
        <v>188</v>
      </c>
      <c r="I282" s="131"/>
      <c r="J282" s="132">
        <f>SUM(J283:J283)</f>
        <v>1368</v>
      </c>
      <c r="K282" s="132">
        <f>SUM(K283:K283)</f>
        <v>1219</v>
      </c>
    </row>
    <row r="283" spans="1:11" ht="31.5">
      <c r="A283" s="1"/>
      <c r="B283" s="74"/>
      <c r="C283" s="74"/>
      <c r="D283" s="74"/>
      <c r="E283" s="74"/>
      <c r="F283" s="75"/>
      <c r="G283" s="36" t="s">
        <v>2</v>
      </c>
      <c r="H283" s="134"/>
      <c r="I283" s="131">
        <v>200</v>
      </c>
      <c r="J283" s="132">
        <v>1368</v>
      </c>
      <c r="K283" s="132">
        <v>1219</v>
      </c>
    </row>
    <row r="284" spans="1:11" ht="52.5" customHeight="1">
      <c r="A284" s="1"/>
      <c r="B284" s="84"/>
      <c r="C284" s="84"/>
      <c r="D284" s="84"/>
      <c r="E284" s="84"/>
      <c r="F284" s="85"/>
      <c r="G284" s="36" t="s">
        <v>176</v>
      </c>
      <c r="H284" s="242" t="s">
        <v>177</v>
      </c>
      <c r="I284" s="131" t="s">
        <v>0</v>
      </c>
      <c r="J284" s="132">
        <f>SUM(J285:J286)</f>
        <v>1311321</v>
      </c>
      <c r="K284" s="132">
        <f>SUM(K285:K286)</f>
        <v>1348569</v>
      </c>
    </row>
    <row r="285" spans="1:11" ht="94.5">
      <c r="A285" s="1"/>
      <c r="B285" s="84"/>
      <c r="C285" s="84"/>
      <c r="D285" s="84"/>
      <c r="E285" s="84"/>
      <c r="F285" s="85"/>
      <c r="G285" s="36" t="s">
        <v>3</v>
      </c>
      <c r="H285" s="242"/>
      <c r="I285" s="131">
        <v>100</v>
      </c>
      <c r="J285" s="132">
        <v>1211321</v>
      </c>
      <c r="K285" s="132">
        <v>1248569</v>
      </c>
    </row>
    <row r="286" spans="1:11" ht="31.5">
      <c r="A286" s="1"/>
      <c r="B286" s="72"/>
      <c r="C286" s="72"/>
      <c r="D286" s="72"/>
      <c r="E286" s="72"/>
      <c r="F286" s="73"/>
      <c r="G286" s="36" t="s">
        <v>2</v>
      </c>
      <c r="H286" s="134" t="s">
        <v>0</v>
      </c>
      <c r="I286" s="131">
        <v>200</v>
      </c>
      <c r="J286" s="132">
        <v>100000</v>
      </c>
      <c r="K286" s="132">
        <v>100000</v>
      </c>
    </row>
    <row r="287" spans="1:11" ht="49.5" customHeight="1">
      <c r="A287" s="1"/>
      <c r="B287" s="72"/>
      <c r="C287" s="72"/>
      <c r="D287" s="72"/>
      <c r="E287" s="72"/>
      <c r="F287" s="73"/>
      <c r="G287" s="36" t="s">
        <v>46</v>
      </c>
      <c r="H287" s="80" t="s">
        <v>215</v>
      </c>
      <c r="I287" s="131"/>
      <c r="J287" s="132">
        <f>SUM(J288:J289)</f>
        <v>1126810</v>
      </c>
      <c r="K287" s="132">
        <f>SUM(K288:K289)</f>
        <v>1126810</v>
      </c>
    </row>
    <row r="288" spans="1:11" ht="94.5">
      <c r="A288" s="1"/>
      <c r="B288" s="72"/>
      <c r="C288" s="72"/>
      <c r="D288" s="72"/>
      <c r="E288" s="72"/>
      <c r="F288" s="73"/>
      <c r="G288" s="36" t="s">
        <v>3</v>
      </c>
      <c r="H288" s="134" t="s">
        <v>0</v>
      </c>
      <c r="I288" s="131">
        <v>100</v>
      </c>
      <c r="J288" s="132">
        <v>1124019</v>
      </c>
      <c r="K288" s="132">
        <v>1124019</v>
      </c>
    </row>
    <row r="289" spans="1:18" ht="31.5">
      <c r="A289" s="25"/>
      <c r="B289" s="202"/>
      <c r="C289" s="202"/>
      <c r="D289" s="202"/>
      <c r="E289" s="202"/>
      <c r="F289" s="203"/>
      <c r="G289" s="36" t="s">
        <v>2</v>
      </c>
      <c r="H289" s="242"/>
      <c r="I289" s="131">
        <v>200</v>
      </c>
      <c r="J289" s="132">
        <v>2791</v>
      </c>
      <c r="K289" s="132">
        <v>2791</v>
      </c>
      <c r="R289" s="5" t="s">
        <v>378</v>
      </c>
    </row>
    <row r="290" spans="1:18" ht="47.25">
      <c r="A290" s="25"/>
      <c r="B290" s="19"/>
      <c r="C290" s="19"/>
      <c r="D290" s="19"/>
      <c r="E290" s="19"/>
      <c r="F290" s="20"/>
      <c r="G290" s="36" t="s">
        <v>47</v>
      </c>
      <c r="H290" s="242" t="s">
        <v>216</v>
      </c>
      <c r="I290" s="131"/>
      <c r="J290" s="132">
        <f>SUM(J291:J292)</f>
        <v>16557</v>
      </c>
      <c r="K290" s="132">
        <f>SUM(K291:K292)</f>
        <v>16557</v>
      </c>
    </row>
    <row r="291" spans="1:18" ht="94.5">
      <c r="A291" s="25"/>
      <c r="B291" s="190"/>
      <c r="C291" s="190"/>
      <c r="D291" s="190"/>
      <c r="E291" s="190"/>
      <c r="F291" s="191"/>
      <c r="G291" s="36" t="s">
        <v>3</v>
      </c>
      <c r="H291" s="242"/>
      <c r="I291" s="131">
        <v>100</v>
      </c>
      <c r="J291" s="132">
        <v>13731</v>
      </c>
      <c r="K291" s="132">
        <v>13731</v>
      </c>
    </row>
    <row r="292" spans="1:18" ht="31.5">
      <c r="A292" s="25"/>
      <c r="B292" s="19"/>
      <c r="C292" s="19"/>
      <c r="D292" s="19"/>
      <c r="E292" s="19"/>
      <c r="F292" s="20"/>
      <c r="G292" s="36" t="s">
        <v>2</v>
      </c>
      <c r="H292" s="134" t="s">
        <v>0</v>
      </c>
      <c r="I292" s="131">
        <v>200</v>
      </c>
      <c r="J292" s="132">
        <v>2826</v>
      </c>
      <c r="K292" s="132">
        <v>2826</v>
      </c>
    </row>
    <row r="293" spans="1:18" ht="15.75">
      <c r="A293" s="25"/>
      <c r="B293" s="219"/>
      <c r="C293" s="219"/>
      <c r="D293" s="219"/>
      <c r="E293" s="219"/>
      <c r="F293" s="220"/>
      <c r="G293" s="42" t="s">
        <v>44</v>
      </c>
      <c r="H293" s="242"/>
      <c r="I293" s="131"/>
      <c r="J293" s="125">
        <f>SUM(J8+J67+J126+J139+J149+J173+J178+J217+J230+J241+J259+J266+J168+J192+J246+J212)</f>
        <v>1089390543</v>
      </c>
      <c r="K293" s="125">
        <f>SUM(K8+K67+K126+K139+K149+K173+K178+K217+K230+K241+K259+K266+K168+K192+K246+K212)</f>
        <v>1008167822</v>
      </c>
    </row>
    <row r="294" spans="1:18" ht="15.75">
      <c r="A294" s="25"/>
      <c r="B294" s="219"/>
      <c r="C294" s="219"/>
      <c r="D294" s="219"/>
      <c r="E294" s="219"/>
      <c r="F294" s="220"/>
      <c r="G294" s="36" t="s">
        <v>382</v>
      </c>
      <c r="H294" s="134"/>
      <c r="I294" s="131"/>
      <c r="J294" s="132">
        <v>6325908</v>
      </c>
      <c r="K294" s="132">
        <v>7582770</v>
      </c>
    </row>
    <row r="295" spans="1:18" ht="15.75">
      <c r="A295" s="25"/>
      <c r="B295" s="113"/>
      <c r="C295" s="113"/>
      <c r="D295" s="113"/>
      <c r="E295" s="113"/>
      <c r="F295" s="114"/>
      <c r="G295" s="42" t="s">
        <v>387</v>
      </c>
      <c r="H295" s="242"/>
      <c r="I295" s="131"/>
      <c r="J295" s="125">
        <f>SUM(J8+J67+J126+J139+J149+J173+J178+J217+J230+J241+J259+J266+J168+J192+J246+J212+J294)</f>
        <v>1095716451</v>
      </c>
      <c r="K295" s="125">
        <f>SUM(K8+K67+K126+K139+K149+K173+K178+K217+K230+K241+K259+K266+K168+K192+K246+K212+K294)</f>
        <v>1015750592</v>
      </c>
    </row>
    <row r="296" spans="1:18" ht="15.75">
      <c r="A296" s="25"/>
      <c r="B296" s="113"/>
      <c r="C296" s="113"/>
      <c r="D296" s="113"/>
      <c r="E296" s="113"/>
      <c r="F296" s="114"/>
      <c r="H296" s="134" t="s">
        <v>0</v>
      </c>
    </row>
    <row r="297" spans="1:18" ht="15.75">
      <c r="A297" s="6"/>
      <c r="B297" s="7"/>
      <c r="C297" s="7"/>
      <c r="D297" s="7"/>
      <c r="E297" s="7"/>
      <c r="F297" s="8"/>
      <c r="H297" s="26" t="s">
        <v>0</v>
      </c>
    </row>
  </sheetData>
  <mergeCells count="57">
    <mergeCell ref="B268:F268"/>
    <mergeCell ref="B227:F227"/>
    <mergeCell ref="B231:F231"/>
    <mergeCell ref="B230:F230"/>
    <mergeCell ref="B233:F233"/>
    <mergeCell ref="B259:F259"/>
    <mergeCell ref="B243:F243"/>
    <mergeCell ref="B235:F235"/>
    <mergeCell ref="B232:F232"/>
    <mergeCell ref="B217:F217"/>
    <mergeCell ref="B126:F126"/>
    <mergeCell ref="B154:F154"/>
    <mergeCell ref="B139:F139"/>
    <mergeCell ref="B162:F162"/>
    <mergeCell ref="B215:F215"/>
    <mergeCell ref="B214:F214"/>
    <mergeCell ref="B226:F226"/>
    <mergeCell ref="B218:F218"/>
    <mergeCell ref="B219:F219"/>
    <mergeCell ref="B67:F67"/>
    <mergeCell ref="B81:F81"/>
    <mergeCell ref="B82:F82"/>
    <mergeCell ref="B80:F80"/>
    <mergeCell ref="B84:F84"/>
    <mergeCell ref="B78:F78"/>
    <mergeCell ref="B79:F79"/>
    <mergeCell ref="B68:F68"/>
    <mergeCell ref="B77:F77"/>
    <mergeCell ref="B76:F76"/>
    <mergeCell ref="B86:F86"/>
    <mergeCell ref="B83:F83"/>
    <mergeCell ref="B89:F89"/>
    <mergeCell ref="B161:F161"/>
    <mergeCell ref="B160:F160"/>
    <mergeCell ref="B148:F148"/>
    <mergeCell ref="B144:F144"/>
    <mergeCell ref="B149:F149"/>
    <mergeCell ref="B104:F104"/>
    <mergeCell ref="B85:F85"/>
    <mergeCell ref="B106:F106"/>
    <mergeCell ref="B9:F9"/>
    <mergeCell ref="B13:F13"/>
    <mergeCell ref="B11:F11"/>
    <mergeCell ref="B12:F12"/>
    <mergeCell ref="B14:F14"/>
    <mergeCell ref="B15:F15"/>
    <mergeCell ref="B16:F16"/>
    <mergeCell ref="B21:F21"/>
    <mergeCell ref="B23:F23"/>
    <mergeCell ref="B25:F25"/>
    <mergeCell ref="B22:F22"/>
    <mergeCell ref="B24:F24"/>
    <mergeCell ref="H1:K1"/>
    <mergeCell ref="H3:K3"/>
    <mergeCell ref="B5:K5"/>
    <mergeCell ref="B8:F8"/>
    <mergeCell ref="G2:K2"/>
  </mergeCells>
  <printOptions horizontalCentered="1"/>
  <pageMargins left="0.59055118110236227" right="0.19685039370078741" top="0.78740157480314965" bottom="0.39370078740157483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Приложение №5</vt:lpstr>
      <vt:lpstr>'Приложение №5'!_GoBack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Пользователь Windows</cp:lastModifiedBy>
  <cp:lastPrinted>2021-12-06T08:06:42Z</cp:lastPrinted>
  <dcterms:created xsi:type="dcterms:W3CDTF">2013-10-18T09:34:20Z</dcterms:created>
  <dcterms:modified xsi:type="dcterms:W3CDTF">2022-06-09T11:21:37Z</dcterms:modified>
</cp:coreProperties>
</file>