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9720" windowHeight="7320" tabRatio="602"/>
  </bookViews>
  <sheets>
    <sheet name="отчет об исп. дог упр. за 2017 " sheetId="146" r:id="rId1"/>
  </sheets>
  <calcPr calcId="145621"/>
</workbook>
</file>

<file path=xl/calcChain.xml><?xml version="1.0" encoding="utf-8"?>
<calcChain xmlns="http://schemas.openxmlformats.org/spreadsheetml/2006/main">
  <c r="CZ279" i="146" l="1"/>
  <c r="CY279" i="146"/>
  <c r="CX279" i="146"/>
  <c r="CQ278" i="146"/>
  <c r="CP278" i="146"/>
  <c r="CP277" i="146"/>
  <c r="CQ277" i="146" s="1"/>
  <c r="CP276" i="146"/>
  <c r="CQ276" i="146" s="1"/>
  <c r="CR276" i="146" s="1"/>
  <c r="CP275" i="146"/>
  <c r="CQ274" i="146"/>
  <c r="CP274" i="146"/>
  <c r="CP273" i="146"/>
  <c r="CQ273" i="146" s="1"/>
  <c r="CP272" i="146"/>
  <c r="CQ272" i="146" s="1"/>
  <c r="CR272" i="146" s="1"/>
  <c r="CP271" i="146"/>
  <c r="CQ271" i="146" s="1"/>
  <c r="CR271" i="146" s="1"/>
  <c r="CP270" i="146"/>
  <c r="CQ270" i="146" s="1"/>
  <c r="CP269" i="146"/>
  <c r="CQ269" i="146" s="1"/>
  <c r="CP268" i="146"/>
  <c r="CQ268" i="146" s="1"/>
  <c r="CR268" i="146" s="1"/>
  <c r="CP267" i="146"/>
  <c r="CQ267" i="146" s="1"/>
  <c r="CR267" i="146" s="1"/>
  <c r="CP266" i="146"/>
  <c r="CQ266" i="146" s="1"/>
  <c r="CP265" i="146"/>
  <c r="CQ265" i="146" s="1"/>
  <c r="CP264" i="146"/>
  <c r="CQ264" i="146" s="1"/>
  <c r="CR264" i="146" s="1"/>
  <c r="CP263" i="146"/>
  <c r="CQ263" i="146" s="1"/>
  <c r="CQ262" i="146"/>
  <c r="CP262" i="146"/>
  <c r="CP261" i="146"/>
  <c r="CQ261" i="146" s="1"/>
  <c r="CP260" i="146"/>
  <c r="CQ260" i="146" s="1"/>
  <c r="CR260" i="146" s="1"/>
  <c r="CP259" i="146"/>
  <c r="CP258" i="146"/>
  <c r="CQ258" i="146" s="1"/>
  <c r="CP257" i="146"/>
  <c r="CQ257" i="146" s="1"/>
  <c r="CP256" i="146"/>
  <c r="CQ256" i="146" s="1"/>
  <c r="CR256" i="146" s="1"/>
  <c r="CP255" i="146"/>
  <c r="CQ255" i="146" s="1"/>
  <c r="CR255" i="146" s="1"/>
  <c r="CP254" i="146"/>
  <c r="CQ254" i="146" s="1"/>
  <c r="CP253" i="146"/>
  <c r="CQ253" i="146" s="1"/>
  <c r="CP252" i="146"/>
  <c r="CQ252" i="146" s="1"/>
  <c r="CR252" i="146" s="1"/>
  <c r="CP251" i="146"/>
  <c r="CQ251" i="146" s="1"/>
  <c r="CR251" i="146" s="1"/>
  <c r="CQ250" i="146"/>
  <c r="CP250" i="146"/>
  <c r="CP249" i="146"/>
  <c r="CQ249" i="146" s="1"/>
  <c r="CP248" i="146"/>
  <c r="CQ248" i="146" s="1"/>
  <c r="CR248" i="146" s="1"/>
  <c r="CP247" i="146"/>
  <c r="CQ247" i="146" s="1"/>
  <c r="CP246" i="146"/>
  <c r="CP245" i="146"/>
  <c r="CQ245" i="146" s="1"/>
  <c r="CP244" i="146"/>
  <c r="CQ244" i="146" s="1"/>
  <c r="CR244" i="146" s="1"/>
  <c r="CP243" i="146"/>
  <c r="CQ242" i="146"/>
  <c r="CP242" i="146"/>
  <c r="CP241" i="146"/>
  <c r="CQ241" i="146" s="1"/>
  <c r="CP240" i="146"/>
  <c r="CQ240" i="146" s="1"/>
  <c r="CR240" i="146" s="1"/>
  <c r="CP239" i="146"/>
  <c r="CQ239" i="146" s="1"/>
  <c r="CP238" i="146"/>
  <c r="CP237" i="146"/>
  <c r="CQ237" i="146" s="1"/>
  <c r="CP236" i="146"/>
  <c r="CQ236" i="146" s="1"/>
  <c r="CR236" i="146" s="1"/>
  <c r="CP235" i="146"/>
  <c r="CQ235" i="146" s="1"/>
  <c r="CP234" i="146"/>
  <c r="CQ234" i="146" s="1"/>
  <c r="CP233" i="146"/>
  <c r="CQ233" i="146" s="1"/>
  <c r="CP232" i="146"/>
  <c r="CQ232" i="146" s="1"/>
  <c r="CR232" i="146" s="1"/>
  <c r="CP231" i="146"/>
  <c r="CQ231" i="146" s="1"/>
  <c r="CP230" i="146"/>
  <c r="CQ230" i="146" s="1"/>
  <c r="CP229" i="146"/>
  <c r="CQ229" i="146" s="1"/>
  <c r="CP228" i="146"/>
  <c r="CQ228" i="146" s="1"/>
  <c r="CR228" i="146" s="1"/>
  <c r="CP227" i="146"/>
  <c r="CQ226" i="146"/>
  <c r="CP226" i="146"/>
  <c r="CP225" i="146"/>
  <c r="CQ225" i="146" s="1"/>
  <c r="CP224" i="146"/>
  <c r="CQ224" i="146" s="1"/>
  <c r="CR224" i="146" s="1"/>
  <c r="CP223" i="146"/>
  <c r="CQ223" i="146" s="1"/>
  <c r="CQ222" i="146"/>
  <c r="CP222" i="146"/>
  <c r="CP221" i="146"/>
  <c r="CQ221" i="146" s="1"/>
  <c r="CP220" i="146"/>
  <c r="CQ220" i="146" s="1"/>
  <c r="CR220" i="146" s="1"/>
  <c r="CP219" i="146"/>
  <c r="CQ219" i="146" s="1"/>
  <c r="CP218" i="146"/>
  <c r="CQ218" i="146" s="1"/>
  <c r="CP217" i="146"/>
  <c r="CQ217" i="146" s="1"/>
  <c r="CP216" i="146"/>
  <c r="CQ216" i="146" s="1"/>
  <c r="CR216" i="146" s="1"/>
  <c r="CP215" i="146"/>
  <c r="CQ215" i="146" s="1"/>
  <c r="CP214" i="146"/>
  <c r="CP213" i="146"/>
  <c r="CQ213" i="146" s="1"/>
  <c r="CP212" i="146"/>
  <c r="CQ212" i="146" s="1"/>
  <c r="CR212" i="146" s="1"/>
  <c r="CP211" i="146"/>
  <c r="CP210" i="146"/>
  <c r="CQ210" i="146" s="1"/>
  <c r="CP209" i="146"/>
  <c r="CQ209" i="146" s="1"/>
  <c r="CP208" i="146"/>
  <c r="CQ208" i="146" s="1"/>
  <c r="CR208" i="146" s="1"/>
  <c r="CP207" i="146"/>
  <c r="CQ207" i="146" s="1"/>
  <c r="CP206" i="146"/>
  <c r="CQ206" i="146" s="1"/>
  <c r="CP205" i="146"/>
  <c r="CQ205" i="146" s="1"/>
  <c r="CP204" i="146"/>
  <c r="CQ204" i="146" s="1"/>
  <c r="CR204" i="146" s="1"/>
  <c r="CP203" i="146"/>
  <c r="CQ203" i="146" s="1"/>
  <c r="CP202" i="146"/>
  <c r="CQ202" i="146" s="1"/>
  <c r="CP201" i="146"/>
  <c r="CQ201" i="146" s="1"/>
  <c r="CP200" i="146"/>
  <c r="CQ200" i="146" s="1"/>
  <c r="CR200" i="146" s="1"/>
  <c r="CP199" i="146"/>
  <c r="CQ199" i="146" s="1"/>
  <c r="CP198" i="146"/>
  <c r="CQ198" i="146" s="1"/>
  <c r="CP197" i="146"/>
  <c r="CQ197" i="146" s="1"/>
  <c r="CP196" i="146"/>
  <c r="CQ196" i="146" s="1"/>
  <c r="CR196" i="146" s="1"/>
  <c r="CP195" i="146"/>
  <c r="CQ195" i="146" s="1"/>
  <c r="CQ194" i="146"/>
  <c r="CP194" i="146"/>
  <c r="CP193" i="146"/>
  <c r="CQ193" i="146" s="1"/>
  <c r="CP192" i="146"/>
  <c r="CQ192" i="146" s="1"/>
  <c r="CR192" i="146" s="1"/>
  <c r="CP191" i="146"/>
  <c r="CQ191" i="146" s="1"/>
  <c r="CQ190" i="146"/>
  <c r="CP190" i="146"/>
  <c r="CR190" i="146" s="1"/>
  <c r="CP189" i="146"/>
  <c r="CQ189" i="146" s="1"/>
  <c r="CP188" i="146"/>
  <c r="CQ188" i="146" s="1"/>
  <c r="CR188" i="146" s="1"/>
  <c r="CP187" i="146"/>
  <c r="CQ187" i="146" s="1"/>
  <c r="CP186" i="146"/>
  <c r="CQ186" i="146" s="1"/>
  <c r="CP185" i="146"/>
  <c r="CQ185" i="146" s="1"/>
  <c r="CP184" i="146"/>
  <c r="CQ184" i="146" s="1"/>
  <c r="CR184" i="146" s="1"/>
  <c r="CP183" i="146"/>
  <c r="CQ183" i="146" s="1"/>
  <c r="CP182" i="146"/>
  <c r="CQ182" i="146" s="1"/>
  <c r="CP181" i="146"/>
  <c r="CQ181" i="146" s="1"/>
  <c r="CP180" i="146"/>
  <c r="CQ180" i="146" s="1"/>
  <c r="CR180" i="146" s="1"/>
  <c r="CP179" i="146"/>
  <c r="CQ179" i="146" s="1"/>
  <c r="CR179" i="146" s="1"/>
  <c r="CQ178" i="146"/>
  <c r="CP178" i="146"/>
  <c r="CP177" i="146"/>
  <c r="CQ177" i="146" s="1"/>
  <c r="CP176" i="146"/>
  <c r="CQ176" i="146" s="1"/>
  <c r="CR176" i="146" s="1"/>
  <c r="CQ175" i="146"/>
  <c r="CR175" i="146" s="1"/>
  <c r="CP175" i="146"/>
  <c r="CP174" i="146"/>
  <c r="CQ174" i="146" s="1"/>
  <c r="CP173" i="146"/>
  <c r="CQ173" i="146" s="1"/>
  <c r="CP172" i="146"/>
  <c r="CQ172" i="146" s="1"/>
  <c r="CR172" i="146" s="1"/>
  <c r="CP171" i="146"/>
  <c r="CQ171" i="146" s="1"/>
  <c r="CP170" i="146"/>
  <c r="CQ170" i="146" s="1"/>
  <c r="CP169" i="146"/>
  <c r="CQ169" i="146" s="1"/>
  <c r="CP168" i="146"/>
  <c r="CQ168" i="146" s="1"/>
  <c r="CR168" i="146" s="1"/>
  <c r="CP167" i="146"/>
  <c r="CQ167" i="146" s="1"/>
  <c r="CP166" i="146"/>
  <c r="CQ166" i="146" s="1"/>
  <c r="CP165" i="146"/>
  <c r="CQ165" i="146" s="1"/>
  <c r="CP164" i="146"/>
  <c r="CQ164" i="146" s="1"/>
  <c r="CR164" i="146" s="1"/>
  <c r="CP163" i="146"/>
  <c r="CQ162" i="146"/>
  <c r="CP162" i="146"/>
  <c r="CP161" i="146"/>
  <c r="CQ161" i="146" s="1"/>
  <c r="CP160" i="146"/>
  <c r="CQ160" i="146" s="1"/>
  <c r="CR160" i="146" s="1"/>
  <c r="CP159" i="146"/>
  <c r="CQ159" i="146" s="1"/>
  <c r="CP158" i="146"/>
  <c r="CQ158" i="146" s="1"/>
  <c r="CP157" i="146"/>
  <c r="CQ157" i="146" s="1"/>
  <c r="CP156" i="146"/>
  <c r="CQ156" i="146" s="1"/>
  <c r="CR156" i="146" s="1"/>
  <c r="CP155" i="146"/>
  <c r="CQ155" i="146" s="1"/>
  <c r="CQ154" i="146"/>
  <c r="CP154" i="146"/>
  <c r="CP153" i="146"/>
  <c r="CQ153" i="146" s="1"/>
  <c r="CP152" i="146"/>
  <c r="CQ152" i="146" s="1"/>
  <c r="CR152" i="146" s="1"/>
  <c r="CP151" i="146"/>
  <c r="CQ151" i="146" s="1"/>
  <c r="CP150" i="146"/>
  <c r="CP149" i="146"/>
  <c r="CQ149" i="146" s="1"/>
  <c r="CP148" i="146"/>
  <c r="CQ148" i="146" s="1"/>
  <c r="CR148" i="146" s="1"/>
  <c r="CP147" i="146"/>
  <c r="CP146" i="146"/>
  <c r="CP145" i="146"/>
  <c r="CQ145" i="146" s="1"/>
  <c r="CP144" i="146"/>
  <c r="CQ144" i="146" s="1"/>
  <c r="CR144" i="146" s="1"/>
  <c r="CP143" i="146"/>
  <c r="CQ143" i="146" s="1"/>
  <c r="CP142" i="146"/>
  <c r="CQ142" i="146" s="1"/>
  <c r="CP141" i="146"/>
  <c r="CQ141" i="146" s="1"/>
  <c r="CP140" i="146"/>
  <c r="CQ140" i="146" s="1"/>
  <c r="CR140" i="146" s="1"/>
  <c r="CP139" i="146"/>
  <c r="CQ139" i="146" s="1"/>
  <c r="CP138" i="146"/>
  <c r="CQ138" i="146" s="1"/>
  <c r="CP137" i="146"/>
  <c r="CQ137" i="146" s="1"/>
  <c r="CP136" i="146"/>
  <c r="CQ136" i="146" s="1"/>
  <c r="CR136" i="146" s="1"/>
  <c r="CP135" i="146"/>
  <c r="CQ135" i="146" s="1"/>
  <c r="CQ134" i="146"/>
  <c r="CP134" i="146"/>
  <c r="CP133" i="146"/>
  <c r="CQ133" i="146" s="1"/>
  <c r="CP132" i="146"/>
  <c r="CQ132" i="146" s="1"/>
  <c r="CR132" i="146" s="1"/>
  <c r="CP131" i="146"/>
  <c r="CP130" i="146"/>
  <c r="CQ130" i="146" s="1"/>
  <c r="CP129" i="146"/>
  <c r="CQ129" i="146" s="1"/>
  <c r="CP128" i="146"/>
  <c r="CQ128" i="146" s="1"/>
  <c r="CR128" i="146" s="1"/>
  <c r="CP127" i="146"/>
  <c r="CQ127" i="146" s="1"/>
  <c r="CP126" i="146"/>
  <c r="CQ126" i="146" s="1"/>
  <c r="CP125" i="146"/>
  <c r="CQ125" i="146" s="1"/>
  <c r="CP124" i="146"/>
  <c r="CQ124" i="146" s="1"/>
  <c r="CR124" i="146" s="1"/>
  <c r="CP123" i="146"/>
  <c r="CQ123" i="146" s="1"/>
  <c r="CQ122" i="146"/>
  <c r="CP122" i="146"/>
  <c r="CP121" i="146"/>
  <c r="CQ121" i="146" s="1"/>
  <c r="CP120" i="146"/>
  <c r="CQ120" i="146" s="1"/>
  <c r="CR120" i="146" s="1"/>
  <c r="CP119" i="146"/>
  <c r="CQ119" i="146" s="1"/>
  <c r="CP118" i="146"/>
  <c r="CQ118" i="146" s="1"/>
  <c r="CP117" i="146"/>
  <c r="CQ117" i="146" s="1"/>
  <c r="CP116" i="146"/>
  <c r="CQ116" i="146" s="1"/>
  <c r="CR116" i="146" s="1"/>
  <c r="CP115" i="146"/>
  <c r="CP114" i="146"/>
  <c r="CQ114" i="146" s="1"/>
  <c r="CP113" i="146"/>
  <c r="CQ113" i="146" s="1"/>
  <c r="CP112" i="146"/>
  <c r="CQ112" i="146" s="1"/>
  <c r="CR112" i="146" s="1"/>
  <c r="CP111" i="146"/>
  <c r="CQ111" i="146" s="1"/>
  <c r="CP110" i="146"/>
  <c r="CQ110" i="146" s="1"/>
  <c r="CP109" i="146"/>
  <c r="CQ109" i="146" s="1"/>
  <c r="CP108" i="146"/>
  <c r="CQ108" i="146" s="1"/>
  <c r="CR108" i="146" s="1"/>
  <c r="CP107" i="146"/>
  <c r="CQ107" i="146" s="1"/>
  <c r="CQ106" i="146"/>
  <c r="CP106" i="146"/>
  <c r="CP105" i="146"/>
  <c r="CQ105" i="146" s="1"/>
  <c r="CP104" i="146"/>
  <c r="CQ104" i="146" s="1"/>
  <c r="CR104" i="146" s="1"/>
  <c r="CP103" i="146"/>
  <c r="CQ103" i="146" s="1"/>
  <c r="CP102" i="146"/>
  <c r="CP101" i="146"/>
  <c r="CQ101" i="146" s="1"/>
  <c r="CP100" i="146"/>
  <c r="CQ100" i="146" s="1"/>
  <c r="CR100" i="146" s="1"/>
  <c r="CP99" i="146"/>
  <c r="CP98" i="146"/>
  <c r="CQ98" i="146" s="1"/>
  <c r="CP97" i="146"/>
  <c r="CQ97" i="146" s="1"/>
  <c r="CP96" i="146"/>
  <c r="CQ96" i="146" s="1"/>
  <c r="CR96" i="146" s="1"/>
  <c r="CP95" i="146"/>
  <c r="CQ95" i="146" s="1"/>
  <c r="CP94" i="146"/>
  <c r="CQ94" i="146" s="1"/>
  <c r="CP93" i="146"/>
  <c r="CQ93" i="146" s="1"/>
  <c r="CP92" i="146"/>
  <c r="CQ92" i="146" s="1"/>
  <c r="CR92" i="146" s="1"/>
  <c r="CP91" i="146"/>
  <c r="CQ91" i="146" s="1"/>
  <c r="CP90" i="146"/>
  <c r="CQ90" i="146" s="1"/>
  <c r="CP89" i="146"/>
  <c r="CQ89" i="146" s="1"/>
  <c r="CP88" i="146"/>
  <c r="CQ88" i="146" s="1"/>
  <c r="CR88" i="146" s="1"/>
  <c r="CP87" i="146"/>
  <c r="CQ87" i="146" s="1"/>
  <c r="CP86" i="146"/>
  <c r="CQ86" i="146" s="1"/>
  <c r="CP85" i="146"/>
  <c r="CQ85" i="146" s="1"/>
  <c r="CP84" i="146"/>
  <c r="CQ84" i="146" s="1"/>
  <c r="CR84" i="146" s="1"/>
  <c r="CQ83" i="146"/>
  <c r="CP83" i="146"/>
  <c r="CR83" i="146" s="1"/>
  <c r="CP82" i="146"/>
  <c r="CQ82" i="146" s="1"/>
  <c r="CP81" i="146"/>
  <c r="CQ81" i="146" s="1"/>
  <c r="CP80" i="146"/>
  <c r="CQ80" i="146" s="1"/>
  <c r="CR80" i="146" s="1"/>
  <c r="CP79" i="146"/>
  <c r="CQ79" i="146" s="1"/>
  <c r="CQ78" i="146"/>
  <c r="CP78" i="146"/>
  <c r="CP77" i="146"/>
  <c r="CQ77" i="146" s="1"/>
  <c r="CP76" i="146"/>
  <c r="CQ76" i="146" s="1"/>
  <c r="CR76" i="146" s="1"/>
  <c r="CP75" i="146"/>
  <c r="CQ75" i="146" s="1"/>
  <c r="CP74" i="146"/>
  <c r="CQ74" i="146" s="1"/>
  <c r="CP73" i="146"/>
  <c r="CQ73" i="146" s="1"/>
  <c r="CP72" i="146"/>
  <c r="CQ72" i="146" s="1"/>
  <c r="CR72" i="146" s="1"/>
  <c r="CP71" i="146"/>
  <c r="CQ71" i="146" s="1"/>
  <c r="CR71" i="146" s="1"/>
  <c r="CQ70" i="146"/>
  <c r="CP70" i="146"/>
  <c r="CP69" i="146"/>
  <c r="CQ69" i="146" s="1"/>
  <c r="CP68" i="146"/>
  <c r="CQ68" i="146" s="1"/>
  <c r="CR68" i="146" s="1"/>
  <c r="CP67" i="146"/>
  <c r="CP66" i="146"/>
  <c r="CQ66" i="146" s="1"/>
  <c r="CP65" i="146"/>
  <c r="CQ65" i="146" s="1"/>
  <c r="CP64" i="146"/>
  <c r="CQ64" i="146" s="1"/>
  <c r="CR64" i="146" s="1"/>
  <c r="CP63" i="146"/>
  <c r="CQ63" i="146" s="1"/>
  <c r="CQ62" i="146"/>
  <c r="CP62" i="146"/>
  <c r="CP61" i="146"/>
  <c r="CQ61" i="146" s="1"/>
  <c r="CP60" i="146"/>
  <c r="CQ60" i="146" s="1"/>
  <c r="CR60" i="146" s="1"/>
  <c r="CP59" i="146"/>
  <c r="CQ59" i="146" s="1"/>
  <c r="CP58" i="146"/>
  <c r="CQ58" i="146" s="1"/>
  <c r="CP57" i="146"/>
  <c r="CQ57" i="146" s="1"/>
  <c r="CP56" i="146"/>
  <c r="CQ56" i="146" s="1"/>
  <c r="CR56" i="146" s="1"/>
  <c r="CP55" i="146"/>
  <c r="CQ55" i="146" s="1"/>
  <c r="CQ54" i="146"/>
  <c r="CP54" i="146"/>
  <c r="CP53" i="146"/>
  <c r="CQ53" i="146" s="1"/>
  <c r="CP52" i="146"/>
  <c r="CQ52" i="146" s="1"/>
  <c r="CR52" i="146" s="1"/>
  <c r="CP51" i="146"/>
  <c r="CP50" i="146"/>
  <c r="CQ50" i="146" s="1"/>
  <c r="CP49" i="146"/>
  <c r="CQ49" i="146" s="1"/>
  <c r="CP48" i="146"/>
  <c r="CQ48" i="146" s="1"/>
  <c r="CR48" i="146" s="1"/>
  <c r="CP47" i="146"/>
  <c r="CQ47" i="146" s="1"/>
  <c r="CP46" i="146"/>
  <c r="CQ46" i="146" s="1"/>
  <c r="CP45" i="146"/>
  <c r="CQ45" i="146" s="1"/>
  <c r="CP44" i="146"/>
  <c r="CQ44" i="146" s="1"/>
  <c r="CR44" i="146" s="1"/>
  <c r="CP43" i="146"/>
  <c r="CQ43" i="146" s="1"/>
  <c r="CP42" i="146"/>
  <c r="CQ42" i="146" s="1"/>
  <c r="CP41" i="146"/>
  <c r="CQ41" i="146" s="1"/>
  <c r="CP40" i="146"/>
  <c r="CQ40" i="146" s="1"/>
  <c r="CR40" i="146" s="1"/>
  <c r="CP39" i="146"/>
  <c r="CQ39" i="146" s="1"/>
  <c r="CP38" i="146"/>
  <c r="CP37" i="146"/>
  <c r="CQ37" i="146" s="1"/>
  <c r="CP36" i="146"/>
  <c r="CQ36" i="146" s="1"/>
  <c r="CR36" i="146" s="1"/>
  <c r="CP35" i="146"/>
  <c r="CP34" i="146"/>
  <c r="CQ34" i="146" s="1"/>
  <c r="CP33" i="146"/>
  <c r="CQ33" i="146" s="1"/>
  <c r="CP32" i="146"/>
  <c r="CQ32" i="146" s="1"/>
  <c r="CR32" i="146" s="1"/>
  <c r="CP31" i="146"/>
  <c r="CQ31" i="146" s="1"/>
  <c r="CQ30" i="146"/>
  <c r="CP30" i="146"/>
  <c r="CP29" i="146"/>
  <c r="CQ29" i="146" s="1"/>
  <c r="CP28" i="146"/>
  <c r="CQ28" i="146" s="1"/>
  <c r="CR28" i="146" s="1"/>
  <c r="CP27" i="146"/>
  <c r="CQ27" i="146" s="1"/>
  <c r="CP26" i="146"/>
  <c r="CQ26" i="146" s="1"/>
  <c r="CP25" i="146"/>
  <c r="CQ25" i="146" s="1"/>
  <c r="CP24" i="146"/>
  <c r="CQ24" i="146" s="1"/>
  <c r="CR24" i="146" s="1"/>
  <c r="CP23" i="146"/>
  <c r="CQ23" i="146" s="1"/>
  <c r="CP22" i="146"/>
  <c r="CP21" i="146"/>
  <c r="CQ21" i="146" s="1"/>
  <c r="CP20" i="146"/>
  <c r="CQ20" i="146" s="1"/>
  <c r="CR20" i="146" s="1"/>
  <c r="CQ19" i="146"/>
  <c r="CP19" i="146"/>
  <c r="CR19" i="146" s="1"/>
  <c r="CP18" i="146"/>
  <c r="CQ18" i="146" s="1"/>
  <c r="CP17" i="146"/>
  <c r="CQ17" i="146" s="1"/>
  <c r="CP16" i="146"/>
  <c r="CQ16" i="146" s="1"/>
  <c r="CR16" i="146" s="1"/>
  <c r="CP15" i="146"/>
  <c r="CQ15" i="146" s="1"/>
  <c r="CQ14" i="146"/>
  <c r="CP14" i="146"/>
  <c r="CR14" i="146" s="1"/>
  <c r="K278" i="146"/>
  <c r="K277" i="146"/>
  <c r="K275" i="146"/>
  <c r="K274" i="146"/>
  <c r="K273" i="146"/>
  <c r="K271" i="146"/>
  <c r="K270" i="146"/>
  <c r="K269" i="146"/>
  <c r="K268" i="146"/>
  <c r="K267" i="146"/>
  <c r="K266" i="146"/>
  <c r="K265" i="146"/>
  <c r="K264" i="146"/>
  <c r="K263" i="146"/>
  <c r="K262" i="146"/>
  <c r="K261" i="146"/>
  <c r="K260" i="146"/>
  <c r="K259" i="146"/>
  <c r="K258" i="146"/>
  <c r="K257" i="146"/>
  <c r="K256" i="146"/>
  <c r="K254" i="146"/>
  <c r="K253" i="146"/>
  <c r="K251" i="146"/>
  <c r="K250" i="146"/>
  <c r="K249" i="146"/>
  <c r="K247" i="146"/>
  <c r="K246" i="146"/>
  <c r="K245" i="146"/>
  <c r="K244" i="146"/>
  <c r="K243" i="146"/>
  <c r="K242" i="146"/>
  <c r="K240" i="146"/>
  <c r="K239" i="146"/>
  <c r="K238" i="146"/>
  <c r="K237" i="146"/>
  <c r="K236" i="146"/>
  <c r="K235" i="146"/>
  <c r="K234" i="146"/>
  <c r="K233" i="146"/>
  <c r="K232" i="146"/>
  <c r="K231" i="146"/>
  <c r="K229" i="146"/>
  <c r="K227" i="146"/>
  <c r="K226" i="146"/>
  <c r="K224" i="146"/>
  <c r="K223" i="146"/>
  <c r="K222" i="146"/>
  <c r="K220" i="146"/>
  <c r="K219" i="146"/>
  <c r="K218" i="146"/>
  <c r="K217" i="146"/>
  <c r="K216" i="146"/>
  <c r="K215" i="146"/>
  <c r="K213" i="146"/>
  <c r="K212" i="146"/>
  <c r="K211" i="146"/>
  <c r="K210" i="146"/>
  <c r="K209" i="146"/>
  <c r="K208" i="146"/>
  <c r="K207" i="146"/>
  <c r="K206" i="146"/>
  <c r="K205" i="146"/>
  <c r="K204" i="146"/>
  <c r="K203" i="146"/>
  <c r="K202" i="146"/>
  <c r="K201" i="146"/>
  <c r="K199" i="146"/>
  <c r="K198" i="146"/>
  <c r="K197" i="146"/>
  <c r="K196" i="146"/>
  <c r="K195" i="146"/>
  <c r="K194" i="146"/>
  <c r="K193" i="146"/>
  <c r="K192" i="146"/>
  <c r="K191" i="146"/>
  <c r="K190" i="146"/>
  <c r="K189" i="146"/>
  <c r="K188" i="146"/>
  <c r="K187" i="146"/>
  <c r="K185" i="146"/>
  <c r="K184" i="146"/>
  <c r="K183" i="146"/>
  <c r="K182" i="146"/>
  <c r="K181" i="146"/>
  <c r="K180" i="146"/>
  <c r="K179" i="146"/>
  <c r="K178" i="146"/>
  <c r="K177" i="146"/>
  <c r="K176" i="146"/>
  <c r="K175" i="146"/>
  <c r="K174" i="146"/>
  <c r="K173" i="146"/>
  <c r="K172" i="146"/>
  <c r="K171" i="146"/>
  <c r="K170" i="146"/>
  <c r="K169" i="146"/>
  <c r="K168" i="146"/>
  <c r="K167" i="146"/>
  <c r="K166" i="146"/>
  <c r="K165" i="146"/>
  <c r="K164" i="146"/>
  <c r="K163" i="146"/>
  <c r="K162" i="146"/>
  <c r="K161" i="146"/>
  <c r="K160" i="146"/>
  <c r="K159" i="146"/>
  <c r="K158" i="146"/>
  <c r="K157" i="146"/>
  <c r="K156" i="146"/>
  <c r="K155" i="146"/>
  <c r="K154" i="146"/>
  <c r="K153" i="146"/>
  <c r="K152" i="146"/>
  <c r="K151" i="146"/>
  <c r="K150" i="146"/>
  <c r="K149" i="146"/>
  <c r="K148" i="146"/>
  <c r="K147" i="146"/>
  <c r="K146" i="146"/>
  <c r="K145" i="146"/>
  <c r="K144" i="146"/>
  <c r="K143" i="146"/>
  <c r="K142" i="146"/>
  <c r="K141" i="146"/>
  <c r="K140" i="146"/>
  <c r="K139" i="146"/>
  <c r="K138" i="146"/>
  <c r="K137" i="146"/>
  <c r="K136" i="146"/>
  <c r="K135" i="146"/>
  <c r="K134" i="146"/>
  <c r="K133" i="146"/>
  <c r="K132" i="146"/>
  <c r="K131" i="146"/>
  <c r="K130" i="146"/>
  <c r="K129" i="146"/>
  <c r="K128" i="146"/>
  <c r="K127" i="146"/>
  <c r="K126" i="146"/>
  <c r="K125" i="146"/>
  <c r="K124" i="146"/>
  <c r="K123" i="146"/>
  <c r="K122" i="146"/>
  <c r="K121" i="146"/>
  <c r="K120" i="146"/>
  <c r="K119" i="146"/>
  <c r="K118" i="146"/>
  <c r="K117" i="146"/>
  <c r="K116" i="146"/>
  <c r="K115" i="146"/>
  <c r="K114" i="146"/>
  <c r="K113" i="146"/>
  <c r="K112" i="146"/>
  <c r="K111" i="146"/>
  <c r="K110" i="146"/>
  <c r="K109" i="146"/>
  <c r="K108" i="146"/>
  <c r="K107" i="146"/>
  <c r="K106" i="146"/>
  <c r="K105" i="146"/>
  <c r="K104" i="146"/>
  <c r="K103" i="146"/>
  <c r="K102" i="146"/>
  <c r="K101" i="146"/>
  <c r="K100" i="146"/>
  <c r="K99" i="146"/>
  <c r="K98" i="146"/>
  <c r="K97" i="146"/>
  <c r="K96" i="146"/>
  <c r="K95" i="146"/>
  <c r="K94" i="146"/>
  <c r="K93" i="146"/>
  <c r="K92" i="146"/>
  <c r="K91" i="146"/>
  <c r="K90" i="146"/>
  <c r="K89" i="146"/>
  <c r="K88" i="146"/>
  <c r="K87" i="146"/>
  <c r="K86" i="146"/>
  <c r="K85" i="146"/>
  <c r="K84" i="146"/>
  <c r="K83" i="146"/>
  <c r="K82" i="146"/>
  <c r="K81" i="146"/>
  <c r="K80" i="146"/>
  <c r="K79" i="146"/>
  <c r="K78" i="146"/>
  <c r="K77" i="146"/>
  <c r="K76" i="146"/>
  <c r="K75" i="146"/>
  <c r="K74" i="146"/>
  <c r="K73" i="146"/>
  <c r="K72" i="146"/>
  <c r="K71" i="146"/>
  <c r="K70" i="146"/>
  <c r="K69" i="146"/>
  <c r="K68" i="146"/>
  <c r="K67" i="146"/>
  <c r="K66" i="146"/>
  <c r="K65" i="146"/>
  <c r="K64" i="146"/>
  <c r="K63" i="146"/>
  <c r="K62" i="146"/>
  <c r="K61" i="146"/>
  <c r="K60" i="146"/>
  <c r="K59" i="146"/>
  <c r="K58" i="146"/>
  <c r="K57" i="146"/>
  <c r="K56" i="146"/>
  <c r="K55" i="146"/>
  <c r="K54" i="146"/>
  <c r="K53" i="146"/>
  <c r="K52" i="146"/>
  <c r="K51" i="146"/>
  <c r="K50" i="146"/>
  <c r="K49" i="146"/>
  <c r="K48" i="146"/>
  <c r="K47" i="146"/>
  <c r="K46" i="146"/>
  <c r="K45" i="146"/>
  <c r="K44" i="146"/>
  <c r="K43" i="146"/>
  <c r="K42" i="146"/>
  <c r="K41" i="146"/>
  <c r="K40" i="146"/>
  <c r="K39" i="146"/>
  <c r="K38" i="146"/>
  <c r="K37" i="146"/>
  <c r="K36" i="146"/>
  <c r="K35" i="146"/>
  <c r="K34" i="146"/>
  <c r="K33" i="146"/>
  <c r="K32" i="146"/>
  <c r="K31" i="146"/>
  <c r="K30" i="146"/>
  <c r="K29" i="146"/>
  <c r="K28" i="146"/>
  <c r="K27" i="146"/>
  <c r="K26" i="146"/>
  <c r="K25" i="146"/>
  <c r="K24" i="146"/>
  <c r="K23" i="146"/>
  <c r="K22" i="146"/>
  <c r="K21" i="146"/>
  <c r="K20" i="146"/>
  <c r="K19" i="146"/>
  <c r="K18" i="146"/>
  <c r="K17" i="146"/>
  <c r="Z208" i="146"/>
  <c r="H279" i="146"/>
  <c r="Z224" i="146"/>
  <c r="Z223" i="146"/>
  <c r="Z222" i="146"/>
  <c r="Z247" i="146"/>
  <c r="Z246" i="146"/>
  <c r="Z245" i="146"/>
  <c r="Z243" i="146"/>
  <c r="Z244" i="146"/>
  <c r="Z242" i="146"/>
  <c r="Z256" i="146"/>
  <c r="Z258" i="146"/>
  <c r="Z271" i="146"/>
  <c r="Z270" i="146"/>
  <c r="Z269" i="146"/>
  <c r="Z266" i="146"/>
  <c r="Z268" i="146"/>
  <c r="Z267" i="146"/>
  <c r="Z265" i="146"/>
  <c r="Z257" i="146"/>
  <c r="Z264" i="146"/>
  <c r="Z263" i="146"/>
  <c r="Z262" i="146"/>
  <c r="Z261" i="146"/>
  <c r="Z260" i="146"/>
  <c r="Z275" i="146"/>
  <c r="Z274" i="146"/>
  <c r="Z273" i="146"/>
  <c r="Z278" i="146"/>
  <c r="Z277" i="146"/>
  <c r="Z254" i="146"/>
  <c r="Z253" i="146"/>
  <c r="Z251" i="146"/>
  <c r="Z250" i="146"/>
  <c r="Z249" i="146"/>
  <c r="Z227" i="146"/>
  <c r="Z226" i="146"/>
  <c r="Z220" i="146"/>
  <c r="Z219" i="146"/>
  <c r="Z218" i="146"/>
  <c r="Z217" i="146"/>
  <c r="Z216" i="146"/>
  <c r="Z215" i="146"/>
  <c r="Z239" i="146"/>
  <c r="Z238" i="146"/>
  <c r="Z236" i="146"/>
  <c r="Z235" i="146"/>
  <c r="Z234" i="146"/>
  <c r="Z232" i="146"/>
  <c r="Z231" i="146"/>
  <c r="Z233" i="146"/>
  <c r="Z240" i="146"/>
  <c r="Z88" i="146"/>
  <c r="Z104" i="146"/>
  <c r="Z33" i="146"/>
  <c r="Z22" i="146"/>
  <c r="Z150" i="146"/>
  <c r="Z140" i="146"/>
  <c r="Z129" i="146"/>
  <c r="Z113" i="146"/>
  <c r="Z168" i="146"/>
  <c r="Z166" i="146"/>
  <c r="Z133" i="146"/>
  <c r="Z87" i="146"/>
  <c r="Z24" i="146"/>
  <c r="Z171" i="146"/>
  <c r="Z49" i="146"/>
  <c r="Z20" i="146"/>
  <c r="Z178" i="146"/>
  <c r="Z159" i="146"/>
  <c r="Z149" i="146"/>
  <c r="Z138" i="146"/>
  <c r="Z91" i="146"/>
  <c r="Z141" i="146"/>
  <c r="Z44" i="146"/>
  <c r="Z38" i="146"/>
  <c r="Z32" i="146"/>
  <c r="Z26" i="146"/>
  <c r="Z182" i="146"/>
  <c r="Z174" i="146"/>
  <c r="Z165" i="146"/>
  <c r="Z156" i="146"/>
  <c r="Z82" i="146"/>
  <c r="Z76" i="146"/>
  <c r="Z210" i="146"/>
  <c r="Z209" i="146"/>
  <c r="Z207" i="146"/>
  <c r="Z206" i="146"/>
  <c r="Z205" i="146"/>
  <c r="Z204" i="146"/>
  <c r="Z112" i="146"/>
  <c r="Z111" i="146"/>
  <c r="Z203" i="146"/>
  <c r="Z117" i="146"/>
  <c r="Z109" i="146"/>
  <c r="Z108" i="146"/>
  <c r="Z103" i="146"/>
  <c r="Z90" i="146"/>
  <c r="Z202" i="146"/>
  <c r="Z201" i="146"/>
  <c r="Z45" i="146"/>
  <c r="Z213" i="146"/>
  <c r="Z212" i="146"/>
  <c r="Z153" i="146"/>
  <c r="Z137" i="146"/>
  <c r="Z211" i="146"/>
  <c r="Z151" i="146"/>
  <c r="Z132" i="146"/>
  <c r="Z23" i="146"/>
  <c r="Z191" i="146"/>
  <c r="Z190" i="146"/>
  <c r="Z189" i="146"/>
  <c r="Z188" i="146"/>
  <c r="Z102" i="146"/>
  <c r="Z63" i="146"/>
  <c r="Z48" i="146"/>
  <c r="Z50" i="146"/>
  <c r="Z36" i="146"/>
  <c r="Z71" i="146"/>
  <c r="Z59" i="146"/>
  <c r="Z43" i="146"/>
  <c r="Z31" i="146"/>
  <c r="Z181" i="146"/>
  <c r="Z145" i="146"/>
  <c r="Z164" i="146"/>
  <c r="Z67" i="146"/>
  <c r="Z93" i="146"/>
  <c r="Z162" i="146"/>
  <c r="Z21" i="146"/>
  <c r="Z77" i="146"/>
  <c r="Z115" i="146"/>
  <c r="Z42" i="146"/>
  <c r="Z110" i="146"/>
  <c r="Z107" i="146"/>
  <c r="Z99" i="146"/>
  <c r="Z96" i="146"/>
  <c r="Z100" i="146"/>
  <c r="Z92" i="146"/>
  <c r="Z89" i="146"/>
  <c r="Z86" i="146"/>
  <c r="Z85" i="146"/>
  <c r="Z81" i="146"/>
  <c r="Z80" i="146"/>
  <c r="Z78" i="146"/>
  <c r="Z73" i="146"/>
  <c r="Z70" i="146"/>
  <c r="Z57" i="146"/>
  <c r="Z179" i="146"/>
  <c r="Z114" i="146"/>
  <c r="Z121" i="146"/>
  <c r="Z169" i="146"/>
  <c r="Z35" i="146"/>
  <c r="Z61" i="146"/>
  <c r="Z180" i="146"/>
  <c r="Z146" i="146"/>
  <c r="Z135" i="146"/>
  <c r="Z170" i="146"/>
  <c r="Z152" i="146"/>
  <c r="Z106" i="146"/>
  <c r="Z98" i="146"/>
  <c r="Z94" i="146"/>
  <c r="Z65" i="146"/>
  <c r="Z60" i="146"/>
  <c r="Z53" i="146"/>
  <c r="Z19" i="146"/>
  <c r="Z183" i="146"/>
  <c r="Z172" i="146"/>
  <c r="Z64" i="146"/>
  <c r="Z55" i="146"/>
  <c r="Z160" i="146"/>
  <c r="Z139" i="146"/>
  <c r="Z128" i="146"/>
  <c r="Z105" i="146"/>
  <c r="Z69" i="146"/>
  <c r="Z56" i="146"/>
  <c r="Z52" i="146"/>
  <c r="Z41" i="146"/>
  <c r="Z37" i="146"/>
  <c r="Z185" i="146"/>
  <c r="Z177" i="146"/>
  <c r="Z167" i="146"/>
  <c r="Z158" i="146"/>
  <c r="Z148" i="146"/>
  <c r="Z197" i="146"/>
  <c r="Z196" i="146"/>
  <c r="Z195" i="146"/>
  <c r="Z194" i="146"/>
  <c r="Z193" i="146"/>
  <c r="Z192" i="146"/>
  <c r="Z187" i="146"/>
  <c r="Z95" i="146"/>
  <c r="Z18" i="146"/>
  <c r="Z47" i="146"/>
  <c r="Z68" i="146"/>
  <c r="Z157" i="146"/>
  <c r="Z154" i="146"/>
  <c r="Z143" i="146"/>
  <c r="Z84" i="146"/>
  <c r="Z131" i="146"/>
  <c r="Z130" i="146"/>
  <c r="Z127" i="146"/>
  <c r="Z126" i="146"/>
  <c r="Z125" i="146"/>
  <c r="Z123" i="146"/>
  <c r="Z124" i="146"/>
  <c r="Z122" i="146"/>
  <c r="Z120" i="146"/>
  <c r="Z119" i="146"/>
  <c r="Z118" i="146"/>
  <c r="Z116" i="146"/>
  <c r="Z199" i="146"/>
  <c r="Z198" i="146"/>
  <c r="Z30" i="146"/>
  <c r="Z25" i="146"/>
  <c r="Z173" i="146"/>
  <c r="Z163" i="146"/>
  <c r="Z155" i="146"/>
  <c r="Z144" i="146"/>
  <c r="Z134" i="146"/>
  <c r="Z58" i="146"/>
  <c r="Z17" i="146"/>
  <c r="Z83" i="146"/>
  <c r="Z79" i="146"/>
  <c r="Z72" i="146"/>
  <c r="Z66" i="146"/>
  <c r="Z62" i="146"/>
  <c r="Z54" i="146"/>
  <c r="Z46" i="146"/>
  <c r="Z39" i="146"/>
  <c r="Z28" i="146"/>
  <c r="Z184" i="146"/>
  <c r="Z176" i="146"/>
  <c r="Z147" i="146"/>
  <c r="Z136" i="146"/>
  <c r="Z75" i="146"/>
  <c r="Z51" i="146"/>
  <c r="Z29" i="146"/>
  <c r="Z161" i="146"/>
  <c r="Z101" i="146"/>
  <c r="Z97" i="146"/>
  <c r="Z34" i="146"/>
  <c r="Z27" i="146"/>
  <c r="AH279" i="146"/>
  <c r="AG279" i="146"/>
  <c r="AF279" i="146"/>
  <c r="AI279" i="146"/>
  <c r="P240" i="146"/>
  <c r="BM279" i="146"/>
  <c r="BL279" i="146"/>
  <c r="BK279" i="146"/>
  <c r="BJ279" i="146"/>
  <c r="BI279" i="146"/>
  <c r="BH279" i="146"/>
  <c r="BG279" i="146"/>
  <c r="BF279" i="146"/>
  <c r="BQ279" i="146"/>
  <c r="BP279" i="146"/>
  <c r="BO279" i="146"/>
  <c r="BN279" i="146"/>
  <c r="BA279" i="146"/>
  <c r="AZ279" i="146"/>
  <c r="AY279" i="146"/>
  <c r="AX279" i="146"/>
  <c r="AW279" i="146"/>
  <c r="BX129" i="146" s="1"/>
  <c r="AV279" i="146"/>
  <c r="BW144" i="146" s="1"/>
  <c r="AU279" i="146"/>
  <c r="AT279" i="146"/>
  <c r="BE279" i="146"/>
  <c r="BD279" i="146"/>
  <c r="BC279" i="146"/>
  <c r="BB279" i="146"/>
  <c r="AR279" i="146"/>
  <c r="BS278" i="146" s="1"/>
  <c r="AO279" i="146"/>
  <c r="AN279" i="146"/>
  <c r="AL279" i="146"/>
  <c r="AK279" i="146"/>
  <c r="X279" i="146"/>
  <c r="W279" i="146"/>
  <c r="V279" i="146"/>
  <c r="P278" i="146"/>
  <c r="P277" i="146"/>
  <c r="P275" i="146"/>
  <c r="P274" i="146"/>
  <c r="P273" i="146"/>
  <c r="P271" i="146"/>
  <c r="P270" i="146"/>
  <c r="P269" i="146"/>
  <c r="P268" i="146"/>
  <c r="P267" i="146"/>
  <c r="P266" i="146"/>
  <c r="P265" i="146"/>
  <c r="P264" i="146"/>
  <c r="P263" i="146"/>
  <c r="P262" i="146"/>
  <c r="P261" i="146"/>
  <c r="P260" i="146"/>
  <c r="P259" i="146"/>
  <c r="P258" i="146"/>
  <c r="P257" i="146"/>
  <c r="P256" i="146"/>
  <c r="P254" i="146"/>
  <c r="P253" i="146"/>
  <c r="P251" i="146"/>
  <c r="P250" i="146"/>
  <c r="P249" i="146"/>
  <c r="P248" i="146"/>
  <c r="P247" i="146"/>
  <c r="P246" i="146"/>
  <c r="P245" i="146"/>
  <c r="P244" i="146"/>
  <c r="P243" i="146"/>
  <c r="P242" i="146"/>
  <c r="P239" i="146"/>
  <c r="P238" i="146"/>
  <c r="P237" i="146"/>
  <c r="P236" i="146"/>
  <c r="P235" i="146"/>
  <c r="P234" i="146"/>
  <c r="P233" i="146"/>
  <c r="P232" i="146"/>
  <c r="P231" i="146"/>
  <c r="P229" i="146"/>
  <c r="P227" i="146"/>
  <c r="P226" i="146"/>
  <c r="P224" i="146"/>
  <c r="P223" i="146"/>
  <c r="P222" i="146"/>
  <c r="P220" i="146"/>
  <c r="P219" i="146"/>
  <c r="P218" i="146"/>
  <c r="P217" i="146"/>
  <c r="P216" i="146"/>
  <c r="P215" i="146"/>
  <c r="P213" i="146"/>
  <c r="P212" i="146"/>
  <c r="P211" i="146"/>
  <c r="P210" i="146"/>
  <c r="P209" i="146"/>
  <c r="P208" i="146"/>
  <c r="P207" i="146"/>
  <c r="P206" i="146"/>
  <c r="P205" i="146"/>
  <c r="P204" i="146"/>
  <c r="P203" i="146"/>
  <c r="P202" i="146"/>
  <c r="P201" i="146"/>
  <c r="P199" i="146"/>
  <c r="P198" i="146"/>
  <c r="P197" i="146"/>
  <c r="P196" i="146"/>
  <c r="P195" i="146"/>
  <c r="P194" i="146"/>
  <c r="P193" i="146"/>
  <c r="P192" i="146"/>
  <c r="P191" i="146"/>
  <c r="P190" i="146"/>
  <c r="P189" i="146"/>
  <c r="P188" i="146"/>
  <c r="P187" i="146"/>
  <c r="P185" i="146"/>
  <c r="P184" i="146"/>
  <c r="P183" i="146"/>
  <c r="P182" i="146"/>
  <c r="P181" i="146"/>
  <c r="P180" i="146"/>
  <c r="P179" i="146"/>
  <c r="P178" i="146"/>
  <c r="P177" i="146"/>
  <c r="P176" i="146"/>
  <c r="P175" i="146"/>
  <c r="P174" i="146"/>
  <c r="P173" i="146"/>
  <c r="P172" i="146"/>
  <c r="P171" i="146"/>
  <c r="P170" i="146"/>
  <c r="P169" i="146"/>
  <c r="P168" i="146"/>
  <c r="P167" i="146"/>
  <c r="P166" i="146"/>
  <c r="P165" i="146"/>
  <c r="P164" i="146"/>
  <c r="P163" i="146"/>
  <c r="P162" i="146"/>
  <c r="P161" i="146"/>
  <c r="P160" i="146"/>
  <c r="P159" i="146"/>
  <c r="P158" i="146"/>
  <c r="P157" i="146"/>
  <c r="P156" i="146"/>
  <c r="P155" i="146"/>
  <c r="P154" i="146"/>
  <c r="P153" i="146"/>
  <c r="P152" i="146"/>
  <c r="P151" i="146"/>
  <c r="P150" i="146"/>
  <c r="P149" i="146"/>
  <c r="P148" i="146"/>
  <c r="P147" i="146"/>
  <c r="P146" i="146"/>
  <c r="P145" i="146"/>
  <c r="P144" i="146"/>
  <c r="P143" i="146"/>
  <c r="P142" i="146"/>
  <c r="P141" i="146"/>
  <c r="P140" i="146"/>
  <c r="P139" i="146"/>
  <c r="P138" i="146"/>
  <c r="P137" i="146"/>
  <c r="P136" i="146"/>
  <c r="P135" i="146"/>
  <c r="P134" i="146"/>
  <c r="P133" i="146"/>
  <c r="P132" i="146"/>
  <c r="P131" i="146"/>
  <c r="P130" i="146"/>
  <c r="P129" i="146"/>
  <c r="P128" i="146"/>
  <c r="P127" i="146"/>
  <c r="P126" i="146"/>
  <c r="P125" i="146"/>
  <c r="P124" i="146"/>
  <c r="P123" i="146"/>
  <c r="P122" i="146"/>
  <c r="P121" i="146"/>
  <c r="P120" i="146"/>
  <c r="P119" i="146"/>
  <c r="P118" i="146"/>
  <c r="P117" i="146"/>
  <c r="P116" i="146"/>
  <c r="P115" i="146"/>
  <c r="P114" i="146"/>
  <c r="P113" i="146"/>
  <c r="P112" i="146"/>
  <c r="P111" i="146"/>
  <c r="P110" i="146"/>
  <c r="P109" i="146"/>
  <c r="P108" i="146"/>
  <c r="P107" i="146"/>
  <c r="P106" i="146"/>
  <c r="P105" i="146"/>
  <c r="P104" i="146"/>
  <c r="P103" i="146"/>
  <c r="P102" i="146"/>
  <c r="P101" i="146"/>
  <c r="P100" i="146"/>
  <c r="P99" i="146"/>
  <c r="P98" i="146"/>
  <c r="P97" i="146"/>
  <c r="P96" i="146"/>
  <c r="P95" i="146"/>
  <c r="P94" i="146"/>
  <c r="P93" i="146"/>
  <c r="P92" i="146"/>
  <c r="P91" i="146"/>
  <c r="P90" i="146"/>
  <c r="P89" i="146"/>
  <c r="P88" i="146"/>
  <c r="P87" i="146"/>
  <c r="P86" i="146"/>
  <c r="P85" i="146"/>
  <c r="P84" i="146"/>
  <c r="P83" i="146"/>
  <c r="P82" i="146"/>
  <c r="P81" i="146"/>
  <c r="P80" i="146"/>
  <c r="P79" i="146"/>
  <c r="P78" i="146"/>
  <c r="P77" i="146"/>
  <c r="P76" i="146"/>
  <c r="P75" i="146"/>
  <c r="P74" i="146"/>
  <c r="P73" i="146"/>
  <c r="P72" i="146"/>
  <c r="P71" i="146"/>
  <c r="P70" i="146"/>
  <c r="P69" i="146"/>
  <c r="P68" i="146"/>
  <c r="P67" i="146"/>
  <c r="P66" i="146"/>
  <c r="P65" i="146"/>
  <c r="P64" i="146"/>
  <c r="P63" i="146"/>
  <c r="P62" i="146"/>
  <c r="P61" i="146"/>
  <c r="P60" i="146"/>
  <c r="P59" i="146"/>
  <c r="P58" i="146"/>
  <c r="P57" i="146"/>
  <c r="P56" i="146"/>
  <c r="P55" i="146"/>
  <c r="P54" i="146"/>
  <c r="P53" i="146"/>
  <c r="P52" i="146"/>
  <c r="P51" i="146"/>
  <c r="P50" i="146"/>
  <c r="P49" i="146"/>
  <c r="P48" i="146"/>
  <c r="P47" i="146"/>
  <c r="P46" i="146"/>
  <c r="P45" i="146"/>
  <c r="P44" i="146"/>
  <c r="P43" i="146"/>
  <c r="P42" i="146"/>
  <c r="P41" i="146"/>
  <c r="P40" i="146"/>
  <c r="P39" i="146"/>
  <c r="P38" i="146"/>
  <c r="P37" i="146"/>
  <c r="P36" i="146"/>
  <c r="P35" i="146"/>
  <c r="P34" i="146"/>
  <c r="P33" i="146"/>
  <c r="P32" i="146"/>
  <c r="P31" i="146"/>
  <c r="P30" i="146"/>
  <c r="P29" i="146"/>
  <c r="P28" i="146"/>
  <c r="P27" i="146"/>
  <c r="P26" i="146"/>
  <c r="P25" i="146"/>
  <c r="P24" i="146"/>
  <c r="P23" i="146"/>
  <c r="P22" i="146"/>
  <c r="P21" i="146"/>
  <c r="P20" i="146"/>
  <c r="P19" i="146"/>
  <c r="P18" i="146"/>
  <c r="P17" i="146"/>
  <c r="O279" i="146"/>
  <c r="N279" i="146"/>
  <c r="M279" i="146"/>
  <c r="L279" i="146"/>
  <c r="J279" i="146"/>
  <c r="I279" i="146"/>
  <c r="K15" i="146"/>
  <c r="P15" i="146"/>
  <c r="Z15" i="146"/>
  <c r="AS279" i="146"/>
  <c r="AP279" i="146"/>
  <c r="Z259" i="146"/>
  <c r="Y250" i="146"/>
  <c r="AJ243" i="146"/>
  <c r="Y243" i="146"/>
  <c r="Z237" i="146"/>
  <c r="AJ235" i="146"/>
  <c r="Y235" i="146"/>
  <c r="Z229" i="146"/>
  <c r="AJ227" i="146"/>
  <c r="Y227" i="146"/>
  <c r="AJ223" i="146"/>
  <c r="Y223" i="146"/>
  <c r="AJ209" i="146"/>
  <c r="Y209" i="146"/>
  <c r="Z175" i="146"/>
  <c r="Z142" i="146"/>
  <c r="Z74" i="146"/>
  <c r="Z40" i="146"/>
  <c r="Z14" i="146"/>
  <c r="P14" i="146"/>
  <c r="K14" i="146"/>
  <c r="AQ279" i="146"/>
  <c r="BR253" i="146" s="1"/>
  <c r="R279" i="146"/>
  <c r="S279" i="146"/>
  <c r="Q279" i="146"/>
  <c r="U279" i="146"/>
  <c r="T279" i="146"/>
  <c r="CW279" i="146"/>
  <c r="Y279" i="146"/>
  <c r="CR115" i="146" l="1"/>
  <c r="CQ115" i="146"/>
  <c r="CR238" i="146"/>
  <c r="CQ146" i="146"/>
  <c r="CR146" i="146" s="1"/>
  <c r="CQ238" i="146"/>
  <c r="CR242" i="146"/>
  <c r="CR195" i="146"/>
  <c r="CR198" i="146"/>
  <c r="CR30" i="146"/>
  <c r="CR54" i="146"/>
  <c r="BT277" i="146"/>
  <c r="BT271" i="146"/>
  <c r="BT267" i="146"/>
  <c r="BT263" i="146"/>
  <c r="BT259" i="146"/>
  <c r="BT254" i="146"/>
  <c r="BT249" i="146"/>
  <c r="BT244" i="146"/>
  <c r="BT239" i="146"/>
  <c r="BT235" i="146"/>
  <c r="BT231" i="146"/>
  <c r="BT224" i="146"/>
  <c r="BT219" i="146"/>
  <c r="BT215" i="146"/>
  <c r="BT210" i="146"/>
  <c r="BT206" i="146"/>
  <c r="BT202" i="146"/>
  <c r="BT197" i="146"/>
  <c r="BT193" i="146"/>
  <c r="BT189" i="146"/>
  <c r="BT278" i="146"/>
  <c r="BT273" i="146"/>
  <c r="BT268" i="146"/>
  <c r="BT264" i="146"/>
  <c r="BT260" i="146"/>
  <c r="BT256" i="146"/>
  <c r="BT250" i="146"/>
  <c r="BT245" i="146"/>
  <c r="BT240" i="146"/>
  <c r="BT236" i="146"/>
  <c r="BT232" i="146"/>
  <c r="BT226" i="146"/>
  <c r="BT220" i="146"/>
  <c r="BT216" i="146"/>
  <c r="BT211" i="146"/>
  <c r="BT207" i="146"/>
  <c r="BT203" i="146"/>
  <c r="BT198" i="146"/>
  <c r="BT194" i="146"/>
  <c r="BT190" i="146"/>
  <c r="BT185" i="146"/>
  <c r="BT275" i="146"/>
  <c r="BT270" i="146"/>
  <c r="BT266" i="146"/>
  <c r="BT262" i="146"/>
  <c r="BT258" i="146"/>
  <c r="BT253" i="146"/>
  <c r="BT247" i="146"/>
  <c r="BT243" i="146"/>
  <c r="BT238" i="146"/>
  <c r="BT234" i="146"/>
  <c r="BT229" i="146"/>
  <c r="BT223" i="146"/>
  <c r="BT218" i="146"/>
  <c r="BT213" i="146"/>
  <c r="BT209" i="146"/>
  <c r="CD278" i="146"/>
  <c r="CD273" i="146"/>
  <c r="CD268" i="146"/>
  <c r="CD264" i="146"/>
  <c r="CD260" i="146"/>
  <c r="CD256" i="146"/>
  <c r="CD250" i="146"/>
  <c r="CD245" i="146"/>
  <c r="CD240" i="146"/>
  <c r="CD236" i="146"/>
  <c r="CD232" i="146"/>
  <c r="CD226" i="146"/>
  <c r="CD220" i="146"/>
  <c r="CD216" i="146"/>
  <c r="CD211" i="146"/>
  <c r="CD207" i="146"/>
  <c r="CD203" i="146"/>
  <c r="CD198" i="146"/>
  <c r="CD194" i="146"/>
  <c r="CD190" i="146"/>
  <c r="CD185" i="146"/>
  <c r="CD181" i="146"/>
  <c r="CD177" i="146"/>
  <c r="CD173" i="146"/>
  <c r="CD169" i="146"/>
  <c r="CD277" i="146"/>
  <c r="CD271" i="146"/>
  <c r="CD267" i="146"/>
  <c r="CD263" i="146"/>
  <c r="CD259" i="146"/>
  <c r="CD254" i="146"/>
  <c r="CD249" i="146"/>
  <c r="CD244" i="146"/>
  <c r="CD239" i="146"/>
  <c r="CD235" i="146"/>
  <c r="CD231" i="146"/>
  <c r="CD224" i="146"/>
  <c r="CD219" i="146"/>
  <c r="CD215" i="146"/>
  <c r="CD210" i="146"/>
  <c r="CD206" i="146"/>
  <c r="CD202" i="146"/>
  <c r="CD197" i="146"/>
  <c r="CD193" i="146"/>
  <c r="CD189" i="146"/>
  <c r="CD184" i="146"/>
  <c r="CD180" i="146"/>
  <c r="CD176" i="146"/>
  <c r="CD172" i="146"/>
  <c r="CD168" i="146"/>
  <c r="CD275" i="146"/>
  <c r="CD270" i="146"/>
  <c r="CD266" i="146"/>
  <c r="CD262" i="146"/>
  <c r="CD258" i="146"/>
  <c r="CD253" i="146"/>
  <c r="CD247" i="146"/>
  <c r="CD243" i="146"/>
  <c r="CD238" i="146"/>
  <c r="CD234" i="146"/>
  <c r="CD229" i="146"/>
  <c r="CD223" i="146"/>
  <c r="CD218" i="146"/>
  <c r="CD213" i="146"/>
  <c r="CD209" i="146"/>
  <c r="CD205" i="146"/>
  <c r="CD201" i="146"/>
  <c r="CD196" i="146"/>
  <c r="CD192" i="146"/>
  <c r="CD188" i="146"/>
  <c r="CD183" i="146"/>
  <c r="CD179" i="146"/>
  <c r="CD175" i="146"/>
  <c r="CD171" i="146"/>
  <c r="CD274" i="146"/>
  <c r="CD269" i="146"/>
  <c r="CD265" i="146"/>
  <c r="CD261" i="146"/>
  <c r="CD257" i="146"/>
  <c r="CD251" i="146"/>
  <c r="CD246" i="146"/>
  <c r="CD242" i="146"/>
  <c r="CD237" i="146"/>
  <c r="CD233" i="146"/>
  <c r="CD227" i="146"/>
  <c r="CD222" i="146"/>
  <c r="CD217" i="146"/>
  <c r="CD212" i="146"/>
  <c r="CD208" i="146"/>
  <c r="CD204" i="146"/>
  <c r="CD199" i="146"/>
  <c r="CD195" i="146"/>
  <c r="CD191" i="146"/>
  <c r="CD187" i="146"/>
  <c r="CD182" i="146"/>
  <c r="CD178" i="146"/>
  <c r="CD174" i="146"/>
  <c r="CD170" i="146"/>
  <c r="CD166" i="146"/>
  <c r="CD162" i="146"/>
  <c r="CD158" i="146"/>
  <c r="CD154" i="146"/>
  <c r="CD150" i="146"/>
  <c r="CD146" i="146"/>
  <c r="CD142" i="146"/>
  <c r="CD138" i="146"/>
  <c r="CD134" i="146"/>
  <c r="CD130" i="146"/>
  <c r="CD126" i="146"/>
  <c r="CD122" i="146"/>
  <c r="CD118" i="146"/>
  <c r="CD114" i="146"/>
  <c r="CD110" i="146"/>
  <c r="CD106" i="146"/>
  <c r="CD102" i="146"/>
  <c r="CD98" i="146"/>
  <c r="CD94" i="146"/>
  <c r="CD90" i="146"/>
  <c r="CD86" i="146"/>
  <c r="CD82" i="146"/>
  <c r="CD78" i="146"/>
  <c r="CD74" i="146"/>
  <c r="CD70" i="146"/>
  <c r="CD66" i="146"/>
  <c r="CD62" i="146"/>
  <c r="CD58" i="146"/>
  <c r="CD54" i="146"/>
  <c r="CD50" i="146"/>
  <c r="CD46" i="146"/>
  <c r="CD42" i="146"/>
  <c r="CD38" i="146"/>
  <c r="CD34" i="146"/>
  <c r="CD30" i="146"/>
  <c r="CD26" i="146"/>
  <c r="CD22" i="146"/>
  <c r="CD18" i="146"/>
  <c r="CD165" i="146"/>
  <c r="CD161" i="146"/>
  <c r="CD157" i="146"/>
  <c r="CD153" i="146"/>
  <c r="CD149" i="146"/>
  <c r="CD145" i="146"/>
  <c r="CD141" i="146"/>
  <c r="CD137" i="146"/>
  <c r="CD133" i="146"/>
  <c r="CD129" i="146"/>
  <c r="CD125" i="146"/>
  <c r="CD121" i="146"/>
  <c r="CD117" i="146"/>
  <c r="CD113" i="146"/>
  <c r="CD109" i="146"/>
  <c r="CD105" i="146"/>
  <c r="CD101" i="146"/>
  <c r="CD97" i="146"/>
  <c r="CD93" i="146"/>
  <c r="CD89" i="146"/>
  <c r="CD85" i="146"/>
  <c r="CD81" i="146"/>
  <c r="CD77" i="146"/>
  <c r="CD73" i="146"/>
  <c r="CD69" i="146"/>
  <c r="CD65" i="146"/>
  <c r="CD61" i="146"/>
  <c r="CD57" i="146"/>
  <c r="CD53" i="146"/>
  <c r="CD49" i="146"/>
  <c r="CD45" i="146"/>
  <c r="CD41" i="146"/>
  <c r="CD37" i="146"/>
  <c r="CD33" i="146"/>
  <c r="CD29" i="146"/>
  <c r="CD25" i="146"/>
  <c r="CD21" i="146"/>
  <c r="CD17" i="146"/>
  <c r="CD164" i="146"/>
  <c r="CD160" i="146"/>
  <c r="CD156" i="146"/>
  <c r="CD152" i="146"/>
  <c r="CD148" i="146"/>
  <c r="CD144" i="146"/>
  <c r="CD140" i="146"/>
  <c r="CD136" i="146"/>
  <c r="CD132" i="146"/>
  <c r="CD128" i="146"/>
  <c r="CD124" i="146"/>
  <c r="CD120" i="146"/>
  <c r="CD116" i="146"/>
  <c r="CD112" i="146"/>
  <c r="CD108" i="146"/>
  <c r="CD104" i="146"/>
  <c r="CD100" i="146"/>
  <c r="CD96" i="146"/>
  <c r="CD92" i="146"/>
  <c r="CD88" i="146"/>
  <c r="CD84" i="146"/>
  <c r="CD80" i="146"/>
  <c r="CD76" i="146"/>
  <c r="CD72" i="146"/>
  <c r="CD68" i="146"/>
  <c r="CD64" i="146"/>
  <c r="CD60" i="146"/>
  <c r="CD56" i="146"/>
  <c r="CD52" i="146"/>
  <c r="CD48" i="146"/>
  <c r="CD44" i="146"/>
  <c r="CD40" i="146"/>
  <c r="CD36" i="146"/>
  <c r="CD32" i="146"/>
  <c r="CD28" i="146"/>
  <c r="CD24" i="146"/>
  <c r="CD20" i="146"/>
  <c r="CD15" i="146"/>
  <c r="CD167" i="146"/>
  <c r="CD163" i="146"/>
  <c r="CD159" i="146"/>
  <c r="CD155" i="146"/>
  <c r="CD151" i="146"/>
  <c r="CD147" i="146"/>
  <c r="CD143" i="146"/>
  <c r="CD139" i="146"/>
  <c r="CD135" i="146"/>
  <c r="CD131" i="146"/>
  <c r="CD127" i="146"/>
  <c r="CD123" i="146"/>
  <c r="CD119" i="146"/>
  <c r="CD115" i="146"/>
  <c r="CD111" i="146"/>
  <c r="CD107" i="146"/>
  <c r="CD103" i="146"/>
  <c r="CD99" i="146"/>
  <c r="CD95" i="146"/>
  <c r="CD91" i="146"/>
  <c r="CD87" i="146"/>
  <c r="CD83" i="146"/>
  <c r="CD79" i="146"/>
  <c r="CD75" i="146"/>
  <c r="CD71" i="146"/>
  <c r="CD67" i="146"/>
  <c r="CD63" i="146"/>
  <c r="CD59" i="146"/>
  <c r="CD55" i="146"/>
  <c r="CD51" i="146"/>
  <c r="CD47" i="146"/>
  <c r="CD43" i="146"/>
  <c r="CD39" i="146"/>
  <c r="CD35" i="146"/>
  <c r="CD31" i="146"/>
  <c r="CD27" i="146"/>
  <c r="CD23" i="146"/>
  <c r="CD19" i="146"/>
  <c r="CD14" i="146"/>
  <c r="BV278" i="146"/>
  <c r="BV273" i="146"/>
  <c r="BV268" i="146"/>
  <c r="BV264" i="146"/>
  <c r="BV260" i="146"/>
  <c r="BV256" i="146"/>
  <c r="BV250" i="146"/>
  <c r="BV245" i="146"/>
  <c r="BV240" i="146"/>
  <c r="BV236" i="146"/>
  <c r="BV232" i="146"/>
  <c r="BV226" i="146"/>
  <c r="BV220" i="146"/>
  <c r="BV216" i="146"/>
  <c r="BV211" i="146"/>
  <c r="BV207" i="146"/>
  <c r="BV203" i="146"/>
  <c r="BV198" i="146"/>
  <c r="BV194" i="146"/>
  <c r="BV190" i="146"/>
  <c r="BV185" i="146"/>
  <c r="BV181" i="146"/>
  <c r="BV177" i="146"/>
  <c r="BV173" i="146"/>
  <c r="BV169" i="146"/>
  <c r="BV165" i="146"/>
  <c r="BV161" i="146"/>
  <c r="BV157" i="146"/>
  <c r="BV153" i="146"/>
  <c r="BV149" i="146"/>
  <c r="BV145" i="146"/>
  <c r="BV141" i="146"/>
  <c r="BV137" i="146"/>
  <c r="BV133" i="146"/>
  <c r="BV129" i="146"/>
  <c r="BV125" i="146"/>
  <c r="BV121" i="146"/>
  <c r="BV117" i="146"/>
  <c r="BV113" i="146"/>
  <c r="BV109" i="146"/>
  <c r="BV105" i="146"/>
  <c r="BV101" i="146"/>
  <c r="BV97" i="146"/>
  <c r="BV93" i="146"/>
  <c r="BV89" i="146"/>
  <c r="BV85" i="146"/>
  <c r="BV81" i="146"/>
  <c r="BV77" i="146"/>
  <c r="BV73" i="146"/>
  <c r="BV69" i="146"/>
  <c r="BV65" i="146"/>
  <c r="BV61" i="146"/>
  <c r="BV57" i="146"/>
  <c r="BV53" i="146"/>
  <c r="BV49" i="146"/>
  <c r="BV45" i="146"/>
  <c r="BV41" i="146"/>
  <c r="BV37" i="146"/>
  <c r="BV33" i="146"/>
  <c r="BV29" i="146"/>
  <c r="BV25" i="146"/>
  <c r="BV21" i="146"/>
  <c r="BV17" i="146"/>
  <c r="BV277" i="146"/>
  <c r="BV271" i="146"/>
  <c r="BV267" i="146"/>
  <c r="BV263" i="146"/>
  <c r="BV259" i="146"/>
  <c r="BV254" i="146"/>
  <c r="BV249" i="146"/>
  <c r="BV244" i="146"/>
  <c r="BV239" i="146"/>
  <c r="BV235" i="146"/>
  <c r="BV231" i="146"/>
  <c r="BV224" i="146"/>
  <c r="BV219" i="146"/>
  <c r="BV215" i="146"/>
  <c r="BV210" i="146"/>
  <c r="BV206" i="146"/>
  <c r="BV202" i="146"/>
  <c r="BV197" i="146"/>
  <c r="BV193" i="146"/>
  <c r="BV189" i="146"/>
  <c r="BV184" i="146"/>
  <c r="BV180" i="146"/>
  <c r="BV176" i="146"/>
  <c r="BV172" i="146"/>
  <c r="BV168" i="146"/>
  <c r="BV164" i="146"/>
  <c r="BV160" i="146"/>
  <c r="BV156" i="146"/>
  <c r="BV152" i="146"/>
  <c r="BV148" i="146"/>
  <c r="BV144" i="146"/>
  <c r="BV140" i="146"/>
  <c r="BV136" i="146"/>
  <c r="BV132" i="146"/>
  <c r="BV128" i="146"/>
  <c r="BV124" i="146"/>
  <c r="BV120" i="146"/>
  <c r="BV116" i="146"/>
  <c r="BV112" i="146"/>
  <c r="BV108" i="146"/>
  <c r="BV104" i="146"/>
  <c r="BV100" i="146"/>
  <c r="BV96" i="146"/>
  <c r="BV92" i="146"/>
  <c r="BV88" i="146"/>
  <c r="BV84" i="146"/>
  <c r="BV80" i="146"/>
  <c r="BV76" i="146"/>
  <c r="BV72" i="146"/>
  <c r="BV68" i="146"/>
  <c r="BV64" i="146"/>
  <c r="BV60" i="146"/>
  <c r="BV56" i="146"/>
  <c r="BV52" i="146"/>
  <c r="BV48" i="146"/>
  <c r="BV44" i="146"/>
  <c r="BV40" i="146"/>
  <c r="BV36" i="146"/>
  <c r="BV32" i="146"/>
  <c r="BV28" i="146"/>
  <c r="BV24" i="146"/>
  <c r="BV20" i="146"/>
  <c r="BV15" i="146"/>
  <c r="BV275" i="146"/>
  <c r="BV270" i="146"/>
  <c r="BV266" i="146"/>
  <c r="BV262" i="146"/>
  <c r="BV258" i="146"/>
  <c r="BV253" i="146"/>
  <c r="BV247" i="146"/>
  <c r="BV243" i="146"/>
  <c r="BV238" i="146"/>
  <c r="BV234" i="146"/>
  <c r="BV229" i="146"/>
  <c r="BV223" i="146"/>
  <c r="BV218" i="146"/>
  <c r="BV213" i="146"/>
  <c r="BV209" i="146"/>
  <c r="BV205" i="146"/>
  <c r="BV201" i="146"/>
  <c r="BV196" i="146"/>
  <c r="BV192" i="146"/>
  <c r="BV188" i="146"/>
  <c r="BV183" i="146"/>
  <c r="BV179" i="146"/>
  <c r="BV175" i="146"/>
  <c r="BV171" i="146"/>
  <c r="BV167" i="146"/>
  <c r="BV163" i="146"/>
  <c r="BV159" i="146"/>
  <c r="BV155" i="146"/>
  <c r="BV151" i="146"/>
  <c r="BV147" i="146"/>
  <c r="BV274" i="146"/>
  <c r="BV269" i="146"/>
  <c r="BV265" i="146"/>
  <c r="BV261" i="146"/>
  <c r="BV257" i="146"/>
  <c r="BV251" i="146"/>
  <c r="BV246" i="146"/>
  <c r="BV242" i="146"/>
  <c r="BV237" i="146"/>
  <c r="BV233" i="146"/>
  <c r="BV227" i="146"/>
  <c r="BV222" i="146"/>
  <c r="BV217" i="146"/>
  <c r="BV212" i="146"/>
  <c r="BV208" i="146"/>
  <c r="BV204" i="146"/>
  <c r="BV199" i="146"/>
  <c r="BV195" i="146"/>
  <c r="BV191" i="146"/>
  <c r="BV187" i="146"/>
  <c r="BV182" i="146"/>
  <c r="BV178" i="146"/>
  <c r="BV174" i="146"/>
  <c r="BV170" i="146"/>
  <c r="BV166" i="146"/>
  <c r="BV162" i="146"/>
  <c r="BV158" i="146"/>
  <c r="BV154" i="146"/>
  <c r="BV150" i="146"/>
  <c r="BV146" i="146"/>
  <c r="BV142" i="146"/>
  <c r="BV138" i="146"/>
  <c r="BV134" i="146"/>
  <c r="BV130" i="146"/>
  <c r="BV126" i="146"/>
  <c r="BV122" i="146"/>
  <c r="BV118" i="146"/>
  <c r="BV114" i="146"/>
  <c r="BV110" i="146"/>
  <c r="BV106" i="146"/>
  <c r="BV102" i="146"/>
  <c r="BV98" i="146"/>
  <c r="BV94" i="146"/>
  <c r="BV90" i="146"/>
  <c r="BV86" i="146"/>
  <c r="BV82" i="146"/>
  <c r="BV78" i="146"/>
  <c r="BV74" i="146"/>
  <c r="BV70" i="146"/>
  <c r="BV66" i="146"/>
  <c r="BV62" i="146"/>
  <c r="BV58" i="146"/>
  <c r="BV54" i="146"/>
  <c r="BV50" i="146"/>
  <c r="BV46" i="146"/>
  <c r="BV42" i="146"/>
  <c r="BV38" i="146"/>
  <c r="BV34" i="146"/>
  <c r="BV30" i="146"/>
  <c r="BV26" i="146"/>
  <c r="BV22" i="146"/>
  <c r="BV18" i="146"/>
  <c r="BZ278" i="146"/>
  <c r="BZ273" i="146"/>
  <c r="BZ268" i="146"/>
  <c r="BZ264" i="146"/>
  <c r="BZ260" i="146"/>
  <c r="BZ256" i="146"/>
  <c r="BZ250" i="146"/>
  <c r="BZ245" i="146"/>
  <c r="BZ240" i="146"/>
  <c r="BZ236" i="146"/>
  <c r="BZ232" i="146"/>
  <c r="BZ226" i="146"/>
  <c r="BZ220" i="146"/>
  <c r="BZ216" i="146"/>
  <c r="BZ211" i="146"/>
  <c r="BZ207" i="146"/>
  <c r="BZ203" i="146"/>
  <c r="BZ198" i="146"/>
  <c r="BZ194" i="146"/>
  <c r="BZ190" i="146"/>
  <c r="BZ185" i="146"/>
  <c r="BZ181" i="146"/>
  <c r="BZ177" i="146"/>
  <c r="BZ173" i="146"/>
  <c r="BZ169" i="146"/>
  <c r="BZ165" i="146"/>
  <c r="BZ161" i="146"/>
  <c r="BZ157" i="146"/>
  <c r="BZ153" i="146"/>
  <c r="BZ149" i="146"/>
  <c r="BZ145" i="146"/>
  <c r="BZ141" i="146"/>
  <c r="BZ137" i="146"/>
  <c r="BZ133" i="146"/>
  <c r="BZ129" i="146"/>
  <c r="BZ125" i="146"/>
  <c r="BZ121" i="146"/>
  <c r="BZ117" i="146"/>
  <c r="BZ113" i="146"/>
  <c r="BZ109" i="146"/>
  <c r="BZ105" i="146"/>
  <c r="BZ101" i="146"/>
  <c r="BZ97" i="146"/>
  <c r="BZ93" i="146"/>
  <c r="BZ89" i="146"/>
  <c r="BZ85" i="146"/>
  <c r="BZ81" i="146"/>
  <c r="BZ277" i="146"/>
  <c r="BZ271" i="146"/>
  <c r="BZ267" i="146"/>
  <c r="BZ263" i="146"/>
  <c r="BZ259" i="146"/>
  <c r="BZ254" i="146"/>
  <c r="BZ249" i="146"/>
  <c r="BZ244" i="146"/>
  <c r="BZ239" i="146"/>
  <c r="BZ235" i="146"/>
  <c r="BZ231" i="146"/>
  <c r="BZ224" i="146"/>
  <c r="BZ219" i="146"/>
  <c r="BZ215" i="146"/>
  <c r="BZ210" i="146"/>
  <c r="BZ206" i="146"/>
  <c r="BZ202" i="146"/>
  <c r="BZ197" i="146"/>
  <c r="BZ193" i="146"/>
  <c r="BZ189" i="146"/>
  <c r="BZ184" i="146"/>
  <c r="BZ180" i="146"/>
  <c r="BZ176" i="146"/>
  <c r="BZ172" i="146"/>
  <c r="BZ168" i="146"/>
  <c r="BZ164" i="146"/>
  <c r="BZ160" i="146"/>
  <c r="BZ156" i="146"/>
  <c r="BZ152" i="146"/>
  <c r="BZ148" i="146"/>
  <c r="BZ144" i="146"/>
  <c r="BZ140" i="146"/>
  <c r="BZ136" i="146"/>
  <c r="BZ132" i="146"/>
  <c r="BZ128" i="146"/>
  <c r="BZ124" i="146"/>
  <c r="BZ120" i="146"/>
  <c r="BZ116" i="146"/>
  <c r="BZ112" i="146"/>
  <c r="BZ108" i="146"/>
  <c r="BZ104" i="146"/>
  <c r="BZ100" i="146"/>
  <c r="BZ96" i="146"/>
  <c r="BZ92" i="146"/>
  <c r="BZ88" i="146"/>
  <c r="BZ84" i="146"/>
  <c r="BZ80" i="146"/>
  <c r="BZ275" i="146"/>
  <c r="BZ270" i="146"/>
  <c r="BZ266" i="146"/>
  <c r="BZ262" i="146"/>
  <c r="BZ258" i="146"/>
  <c r="BZ253" i="146"/>
  <c r="BZ247" i="146"/>
  <c r="BZ243" i="146"/>
  <c r="BZ238" i="146"/>
  <c r="BZ234" i="146"/>
  <c r="BZ229" i="146"/>
  <c r="BZ223" i="146"/>
  <c r="BZ218" i="146"/>
  <c r="BZ213" i="146"/>
  <c r="BZ209" i="146"/>
  <c r="BZ205" i="146"/>
  <c r="BZ201" i="146"/>
  <c r="BZ196" i="146"/>
  <c r="BZ192" i="146"/>
  <c r="BZ188" i="146"/>
  <c r="BZ183" i="146"/>
  <c r="BZ179" i="146"/>
  <c r="BZ175" i="146"/>
  <c r="BZ171" i="146"/>
  <c r="BZ167" i="146"/>
  <c r="BZ163" i="146"/>
  <c r="BZ159" i="146"/>
  <c r="BZ155" i="146"/>
  <c r="BZ151" i="146"/>
  <c r="BZ147" i="146"/>
  <c r="BZ143" i="146"/>
  <c r="BZ139" i="146"/>
  <c r="BZ135" i="146"/>
  <c r="BZ131" i="146"/>
  <c r="BZ127" i="146"/>
  <c r="BZ123" i="146"/>
  <c r="BZ119" i="146"/>
  <c r="BZ115" i="146"/>
  <c r="BZ111" i="146"/>
  <c r="BZ107" i="146"/>
  <c r="BZ103" i="146"/>
  <c r="BZ99" i="146"/>
  <c r="BZ95" i="146"/>
  <c r="BZ91" i="146"/>
  <c r="BZ87" i="146"/>
  <c r="BZ83" i="146"/>
  <c r="BZ79" i="146"/>
  <c r="BZ274" i="146"/>
  <c r="BZ269" i="146"/>
  <c r="BZ265" i="146"/>
  <c r="BZ261" i="146"/>
  <c r="BZ257" i="146"/>
  <c r="BZ251" i="146"/>
  <c r="BZ246" i="146"/>
  <c r="BZ242" i="146"/>
  <c r="BZ237" i="146"/>
  <c r="BZ233" i="146"/>
  <c r="BZ227" i="146"/>
  <c r="BZ222" i="146"/>
  <c r="BZ217" i="146"/>
  <c r="BZ212" i="146"/>
  <c r="BZ208" i="146"/>
  <c r="BZ204" i="146"/>
  <c r="BZ199" i="146"/>
  <c r="BZ195" i="146"/>
  <c r="BZ191" i="146"/>
  <c r="BZ187" i="146"/>
  <c r="BZ182" i="146"/>
  <c r="BZ178" i="146"/>
  <c r="BZ174" i="146"/>
  <c r="BZ170" i="146"/>
  <c r="BZ166" i="146"/>
  <c r="BZ162" i="146"/>
  <c r="BZ158" i="146"/>
  <c r="BZ154" i="146"/>
  <c r="BZ150" i="146"/>
  <c r="BZ146" i="146"/>
  <c r="BZ142" i="146"/>
  <c r="BZ138" i="146"/>
  <c r="BZ134" i="146"/>
  <c r="BZ130" i="146"/>
  <c r="BZ126" i="146"/>
  <c r="BZ122" i="146"/>
  <c r="BZ118" i="146"/>
  <c r="BZ114" i="146"/>
  <c r="BZ110" i="146"/>
  <c r="BZ106" i="146"/>
  <c r="BZ102" i="146"/>
  <c r="BZ98" i="146"/>
  <c r="BZ94" i="146"/>
  <c r="BZ90" i="146"/>
  <c r="BZ86" i="146"/>
  <c r="BZ82" i="146"/>
  <c r="BZ78" i="146"/>
  <c r="BZ74" i="146"/>
  <c r="BZ70" i="146"/>
  <c r="BZ66" i="146"/>
  <c r="BZ62" i="146"/>
  <c r="BZ58" i="146"/>
  <c r="BZ54" i="146"/>
  <c r="BZ50" i="146"/>
  <c r="BZ46" i="146"/>
  <c r="BZ42" i="146"/>
  <c r="BZ38" i="146"/>
  <c r="BZ34" i="146"/>
  <c r="BZ30" i="146"/>
  <c r="BZ26" i="146"/>
  <c r="BZ22" i="146"/>
  <c r="BZ18" i="146"/>
  <c r="BZ77" i="146"/>
  <c r="BZ73" i="146"/>
  <c r="BZ69" i="146"/>
  <c r="BZ65" i="146"/>
  <c r="BZ61" i="146"/>
  <c r="BZ57" i="146"/>
  <c r="BZ53" i="146"/>
  <c r="BZ49" i="146"/>
  <c r="BZ45" i="146"/>
  <c r="BZ41" i="146"/>
  <c r="BZ37" i="146"/>
  <c r="BZ33" i="146"/>
  <c r="BZ29" i="146"/>
  <c r="BZ25" i="146"/>
  <c r="BZ21" i="146"/>
  <c r="BZ17" i="146"/>
  <c r="BZ76" i="146"/>
  <c r="BZ72" i="146"/>
  <c r="BZ68" i="146"/>
  <c r="BZ64" i="146"/>
  <c r="BZ60" i="146"/>
  <c r="BZ56" i="146"/>
  <c r="BZ52" i="146"/>
  <c r="BZ48" i="146"/>
  <c r="BZ44" i="146"/>
  <c r="BZ40" i="146"/>
  <c r="BZ36" i="146"/>
  <c r="BZ32" i="146"/>
  <c r="BZ28" i="146"/>
  <c r="BZ24" i="146"/>
  <c r="BZ20" i="146"/>
  <c r="BZ15" i="146"/>
  <c r="BZ75" i="146"/>
  <c r="BZ71" i="146"/>
  <c r="BZ67" i="146"/>
  <c r="BZ63" i="146"/>
  <c r="BZ59" i="146"/>
  <c r="BZ55" i="146"/>
  <c r="BZ51" i="146"/>
  <c r="BZ47" i="146"/>
  <c r="BZ43" i="146"/>
  <c r="BZ39" i="146"/>
  <c r="BZ35" i="146"/>
  <c r="BZ31" i="146"/>
  <c r="BZ27" i="146"/>
  <c r="BZ279" i="146" s="1"/>
  <c r="BZ282" i="146" s="1"/>
  <c r="BZ23" i="146"/>
  <c r="BZ19" i="146"/>
  <c r="BZ14" i="146"/>
  <c r="CH278" i="146"/>
  <c r="CH273" i="146"/>
  <c r="CH268" i="146"/>
  <c r="CH277" i="146"/>
  <c r="CH271" i="146"/>
  <c r="CH267" i="146"/>
  <c r="CH275" i="146"/>
  <c r="CH270" i="146"/>
  <c r="CH266" i="146"/>
  <c r="CH274" i="146"/>
  <c r="CH269" i="146"/>
  <c r="CH265" i="146"/>
  <c r="CH264" i="146"/>
  <c r="CH261" i="146"/>
  <c r="CH257" i="146"/>
  <c r="CH251" i="146"/>
  <c r="CH246" i="146"/>
  <c r="CH242" i="146"/>
  <c r="CH237" i="146"/>
  <c r="CH233" i="146"/>
  <c r="CH227" i="146"/>
  <c r="CH222" i="146"/>
  <c r="CH217" i="146"/>
  <c r="CH212" i="146"/>
  <c r="CH208" i="146"/>
  <c r="CH204" i="146"/>
  <c r="CH199" i="146"/>
  <c r="CH195" i="146"/>
  <c r="CH191" i="146"/>
  <c r="CH187" i="146"/>
  <c r="CH182" i="146"/>
  <c r="CH178" i="146"/>
  <c r="CH174" i="146"/>
  <c r="CH170" i="146"/>
  <c r="CH166" i="146"/>
  <c r="CH162" i="146"/>
  <c r="CH158" i="146"/>
  <c r="CH154" i="146"/>
  <c r="CH150" i="146"/>
  <c r="CH146" i="146"/>
  <c r="CH142" i="146"/>
  <c r="CH138" i="146"/>
  <c r="CH134" i="146"/>
  <c r="CH130" i="146"/>
  <c r="CH126" i="146"/>
  <c r="CH122" i="146"/>
  <c r="CH118" i="146"/>
  <c r="CH114" i="146"/>
  <c r="CH110" i="146"/>
  <c r="CH106" i="146"/>
  <c r="CH102" i="146"/>
  <c r="CH98" i="146"/>
  <c r="CH94" i="146"/>
  <c r="CH90" i="146"/>
  <c r="CH86" i="146"/>
  <c r="CH82" i="146"/>
  <c r="CH78" i="146"/>
  <c r="CH74" i="146"/>
  <c r="CH70" i="146"/>
  <c r="CH66" i="146"/>
  <c r="CH62" i="146"/>
  <c r="CH58" i="146"/>
  <c r="CH54" i="146"/>
  <c r="CH50" i="146"/>
  <c r="CH46" i="146"/>
  <c r="CH42" i="146"/>
  <c r="CH38" i="146"/>
  <c r="CH34" i="146"/>
  <c r="CH30" i="146"/>
  <c r="CH26" i="146"/>
  <c r="CH22" i="146"/>
  <c r="CH18" i="146"/>
  <c r="CH260" i="146"/>
  <c r="CH256" i="146"/>
  <c r="CH250" i="146"/>
  <c r="CH245" i="146"/>
  <c r="CH240" i="146"/>
  <c r="CH236" i="146"/>
  <c r="CH232" i="146"/>
  <c r="CH226" i="146"/>
  <c r="CH220" i="146"/>
  <c r="CH216" i="146"/>
  <c r="CH211" i="146"/>
  <c r="CH207" i="146"/>
  <c r="CH203" i="146"/>
  <c r="CH198" i="146"/>
  <c r="CH194" i="146"/>
  <c r="CH190" i="146"/>
  <c r="CH185" i="146"/>
  <c r="CH181" i="146"/>
  <c r="CH177" i="146"/>
  <c r="CH173" i="146"/>
  <c r="CH169" i="146"/>
  <c r="CH165" i="146"/>
  <c r="CH161" i="146"/>
  <c r="CH157" i="146"/>
  <c r="CH153" i="146"/>
  <c r="CH149" i="146"/>
  <c r="CH145" i="146"/>
  <c r="CH141" i="146"/>
  <c r="CH137" i="146"/>
  <c r="CH133" i="146"/>
  <c r="CH129" i="146"/>
  <c r="CH125" i="146"/>
  <c r="CH121" i="146"/>
  <c r="CH117" i="146"/>
  <c r="CH113" i="146"/>
  <c r="CH109" i="146"/>
  <c r="CH105" i="146"/>
  <c r="CH101" i="146"/>
  <c r="CH97" i="146"/>
  <c r="CH93" i="146"/>
  <c r="CH89" i="146"/>
  <c r="CH85" i="146"/>
  <c r="CH81" i="146"/>
  <c r="CH77" i="146"/>
  <c r="CH73" i="146"/>
  <c r="CH69" i="146"/>
  <c r="CH65" i="146"/>
  <c r="CH61" i="146"/>
  <c r="CH57" i="146"/>
  <c r="CH53" i="146"/>
  <c r="CH49" i="146"/>
  <c r="CH45" i="146"/>
  <c r="CH41" i="146"/>
  <c r="CH37" i="146"/>
  <c r="CH33" i="146"/>
  <c r="CH29" i="146"/>
  <c r="CH25" i="146"/>
  <c r="CH21" i="146"/>
  <c r="CH17" i="146"/>
  <c r="CH263" i="146"/>
  <c r="CH259" i="146"/>
  <c r="CH254" i="146"/>
  <c r="CH249" i="146"/>
  <c r="CH244" i="146"/>
  <c r="CH239" i="146"/>
  <c r="CH235" i="146"/>
  <c r="CH231" i="146"/>
  <c r="CH224" i="146"/>
  <c r="CH219" i="146"/>
  <c r="CH215" i="146"/>
  <c r="CH210" i="146"/>
  <c r="CH206" i="146"/>
  <c r="CH202" i="146"/>
  <c r="CH197" i="146"/>
  <c r="CH193" i="146"/>
  <c r="CH189" i="146"/>
  <c r="CH184" i="146"/>
  <c r="CH180" i="146"/>
  <c r="CH176" i="146"/>
  <c r="CH172" i="146"/>
  <c r="CH168" i="146"/>
  <c r="CH164" i="146"/>
  <c r="CH160" i="146"/>
  <c r="CH156" i="146"/>
  <c r="CH152" i="146"/>
  <c r="CH148" i="146"/>
  <c r="CH144" i="146"/>
  <c r="CH140" i="146"/>
  <c r="CH136" i="146"/>
  <c r="CH132" i="146"/>
  <c r="CH128" i="146"/>
  <c r="CH124" i="146"/>
  <c r="CH120" i="146"/>
  <c r="CH116" i="146"/>
  <c r="CH112" i="146"/>
  <c r="CH108" i="146"/>
  <c r="CH104" i="146"/>
  <c r="CH100" i="146"/>
  <c r="CH96" i="146"/>
  <c r="CH92" i="146"/>
  <c r="CH88" i="146"/>
  <c r="CH84" i="146"/>
  <c r="CH80" i="146"/>
  <c r="CH76" i="146"/>
  <c r="CH72" i="146"/>
  <c r="CH68" i="146"/>
  <c r="CH64" i="146"/>
  <c r="CH60" i="146"/>
  <c r="CH56" i="146"/>
  <c r="CH52" i="146"/>
  <c r="CH48" i="146"/>
  <c r="CH44" i="146"/>
  <c r="CH40" i="146"/>
  <c r="CH36" i="146"/>
  <c r="CH32" i="146"/>
  <c r="CH28" i="146"/>
  <c r="CH24" i="146"/>
  <c r="CH20" i="146"/>
  <c r="CH15" i="146"/>
  <c r="CH262" i="146"/>
  <c r="CH258" i="146"/>
  <c r="CH253" i="146"/>
  <c r="CH247" i="146"/>
  <c r="CH243" i="146"/>
  <c r="CH238" i="146"/>
  <c r="CH234" i="146"/>
  <c r="CH229" i="146"/>
  <c r="CH223" i="146"/>
  <c r="CH218" i="146"/>
  <c r="CH213" i="146"/>
  <c r="CH209" i="146"/>
  <c r="CH205" i="146"/>
  <c r="CH201" i="146"/>
  <c r="CH196" i="146"/>
  <c r="CH192" i="146"/>
  <c r="CH188" i="146"/>
  <c r="CH183" i="146"/>
  <c r="CH179" i="146"/>
  <c r="CH175" i="146"/>
  <c r="CH171" i="146"/>
  <c r="CH167" i="146"/>
  <c r="CH163" i="146"/>
  <c r="CH159" i="146"/>
  <c r="CH155" i="146"/>
  <c r="CH151" i="146"/>
  <c r="CH147" i="146"/>
  <c r="CH143" i="146"/>
  <c r="CH139" i="146"/>
  <c r="CH135" i="146"/>
  <c r="CH131" i="146"/>
  <c r="CH127" i="146"/>
  <c r="CH123" i="146"/>
  <c r="CH119" i="146"/>
  <c r="CH115" i="146"/>
  <c r="CH111" i="146"/>
  <c r="CH107" i="146"/>
  <c r="CH103" i="146"/>
  <c r="CH99" i="146"/>
  <c r="CH95" i="146"/>
  <c r="CH91" i="146"/>
  <c r="CH87" i="146"/>
  <c r="CH83" i="146"/>
  <c r="CH79" i="146"/>
  <c r="CH75" i="146"/>
  <c r="CH71" i="146"/>
  <c r="CH67" i="146"/>
  <c r="CH63" i="146"/>
  <c r="CH59" i="146"/>
  <c r="CH55" i="146"/>
  <c r="CH51" i="146"/>
  <c r="CH47" i="146"/>
  <c r="CH43" i="146"/>
  <c r="CH39" i="146"/>
  <c r="CH35" i="146"/>
  <c r="CH31" i="146"/>
  <c r="CH27" i="146"/>
  <c r="CH23" i="146"/>
  <c r="CH279" i="146" s="1"/>
  <c r="CH282" i="146" s="1"/>
  <c r="CH19" i="146"/>
  <c r="CH14" i="146"/>
  <c r="CL274" i="146"/>
  <c r="CL269" i="146"/>
  <c r="CL265" i="146"/>
  <c r="CL261" i="146"/>
  <c r="CL257" i="146"/>
  <c r="CL251" i="146"/>
  <c r="CL246" i="146"/>
  <c r="CL242" i="146"/>
  <c r="CL237" i="146"/>
  <c r="CL233" i="146"/>
  <c r="CL227" i="146"/>
  <c r="CL222" i="146"/>
  <c r="CL217" i="146"/>
  <c r="CL212" i="146"/>
  <c r="CL208" i="146"/>
  <c r="CL204" i="146"/>
  <c r="CL199" i="146"/>
  <c r="CL195" i="146"/>
  <c r="CL191" i="146"/>
  <c r="CL187" i="146"/>
  <c r="CL182" i="146"/>
  <c r="CL178" i="146"/>
  <c r="CL174" i="146"/>
  <c r="CL170" i="146"/>
  <c r="CL166" i="146"/>
  <c r="CL162" i="146"/>
  <c r="CL158" i="146"/>
  <c r="CL154" i="146"/>
  <c r="CL150" i="146"/>
  <c r="CL146" i="146"/>
  <c r="CL142" i="146"/>
  <c r="CL138" i="146"/>
  <c r="CL134" i="146"/>
  <c r="CL130" i="146"/>
  <c r="CL126" i="146"/>
  <c r="CL122" i="146"/>
  <c r="CL118" i="146"/>
  <c r="CL114" i="146"/>
  <c r="CL110" i="146"/>
  <c r="CL106" i="146"/>
  <c r="CL102" i="146"/>
  <c r="CL98" i="146"/>
  <c r="CL94" i="146"/>
  <c r="CL90" i="146"/>
  <c r="CL86" i="146"/>
  <c r="CL82" i="146"/>
  <c r="CL78" i="146"/>
  <c r="CL74" i="146"/>
  <c r="CL70" i="146"/>
  <c r="CL66" i="146"/>
  <c r="CL62" i="146"/>
  <c r="CL58" i="146"/>
  <c r="CL54" i="146"/>
  <c r="CL50" i="146"/>
  <c r="CL46" i="146"/>
  <c r="CL42" i="146"/>
  <c r="CL38" i="146"/>
  <c r="CL34" i="146"/>
  <c r="CL30" i="146"/>
  <c r="CL26" i="146"/>
  <c r="CL22" i="146"/>
  <c r="CL18" i="146"/>
  <c r="CL279" i="146" s="1"/>
  <c r="CL282" i="146" s="1"/>
  <c r="CL278" i="146"/>
  <c r="CL273" i="146"/>
  <c r="CL268" i="146"/>
  <c r="CL264" i="146"/>
  <c r="CL260" i="146"/>
  <c r="CL256" i="146"/>
  <c r="CL250" i="146"/>
  <c r="CL245" i="146"/>
  <c r="CL240" i="146"/>
  <c r="CL236" i="146"/>
  <c r="CL232" i="146"/>
  <c r="CL226" i="146"/>
  <c r="CL220" i="146"/>
  <c r="CL216" i="146"/>
  <c r="CL211" i="146"/>
  <c r="CL207" i="146"/>
  <c r="CL203" i="146"/>
  <c r="CL198" i="146"/>
  <c r="CL194" i="146"/>
  <c r="CL190" i="146"/>
  <c r="CL185" i="146"/>
  <c r="CL181" i="146"/>
  <c r="CL177" i="146"/>
  <c r="CL173" i="146"/>
  <c r="CL169" i="146"/>
  <c r="CL165" i="146"/>
  <c r="CL161" i="146"/>
  <c r="CL157" i="146"/>
  <c r="CL153" i="146"/>
  <c r="CL149" i="146"/>
  <c r="CL145" i="146"/>
  <c r="CL141" i="146"/>
  <c r="CL137" i="146"/>
  <c r="CL133" i="146"/>
  <c r="CL129" i="146"/>
  <c r="CL125" i="146"/>
  <c r="CL121" i="146"/>
  <c r="CL117" i="146"/>
  <c r="CL113" i="146"/>
  <c r="CL109" i="146"/>
  <c r="CL105" i="146"/>
  <c r="CL101" i="146"/>
  <c r="CL97" i="146"/>
  <c r="CL93" i="146"/>
  <c r="CL89" i="146"/>
  <c r="CL85" i="146"/>
  <c r="CL81" i="146"/>
  <c r="CL77" i="146"/>
  <c r="CL73" i="146"/>
  <c r="CL69" i="146"/>
  <c r="CL65" i="146"/>
  <c r="CL61" i="146"/>
  <c r="CL57" i="146"/>
  <c r="CL53" i="146"/>
  <c r="CL49" i="146"/>
  <c r="CL45" i="146"/>
  <c r="CL41" i="146"/>
  <c r="CL37" i="146"/>
  <c r="CL33" i="146"/>
  <c r="CL29" i="146"/>
  <c r="CL25" i="146"/>
  <c r="CL21" i="146"/>
  <c r="CL17" i="146"/>
  <c r="CL277" i="146"/>
  <c r="CL271" i="146"/>
  <c r="CL267" i="146"/>
  <c r="CL263" i="146"/>
  <c r="CL259" i="146"/>
  <c r="CL254" i="146"/>
  <c r="CL249" i="146"/>
  <c r="CL244" i="146"/>
  <c r="CL239" i="146"/>
  <c r="CL235" i="146"/>
  <c r="CL231" i="146"/>
  <c r="CL224" i="146"/>
  <c r="CL219" i="146"/>
  <c r="CL215" i="146"/>
  <c r="CL210" i="146"/>
  <c r="CL206" i="146"/>
  <c r="CL202" i="146"/>
  <c r="CL197" i="146"/>
  <c r="CL193" i="146"/>
  <c r="CL189" i="146"/>
  <c r="CL184" i="146"/>
  <c r="CL180" i="146"/>
  <c r="CL176" i="146"/>
  <c r="CL172" i="146"/>
  <c r="CL168" i="146"/>
  <c r="CL164" i="146"/>
  <c r="CL160" i="146"/>
  <c r="CL156" i="146"/>
  <c r="CL152" i="146"/>
  <c r="CL148" i="146"/>
  <c r="CL144" i="146"/>
  <c r="CL140" i="146"/>
  <c r="CL136" i="146"/>
  <c r="CL132" i="146"/>
  <c r="CL128" i="146"/>
  <c r="CL124" i="146"/>
  <c r="CL120" i="146"/>
  <c r="CL116" i="146"/>
  <c r="CL112" i="146"/>
  <c r="CL108" i="146"/>
  <c r="CL104" i="146"/>
  <c r="CL100" i="146"/>
  <c r="CL96" i="146"/>
  <c r="CL92" i="146"/>
  <c r="CL88" i="146"/>
  <c r="CL84" i="146"/>
  <c r="CL80" i="146"/>
  <c r="CL76" i="146"/>
  <c r="CL72" i="146"/>
  <c r="CL68" i="146"/>
  <c r="CL64" i="146"/>
  <c r="CL60" i="146"/>
  <c r="CL56" i="146"/>
  <c r="CL52" i="146"/>
  <c r="CL48" i="146"/>
  <c r="CL44" i="146"/>
  <c r="CL40" i="146"/>
  <c r="CL36" i="146"/>
  <c r="CL32" i="146"/>
  <c r="CL28" i="146"/>
  <c r="CL24" i="146"/>
  <c r="CL20" i="146"/>
  <c r="CL15" i="146"/>
  <c r="CL275" i="146"/>
  <c r="CL270" i="146"/>
  <c r="CL266" i="146"/>
  <c r="CL262" i="146"/>
  <c r="CL258" i="146"/>
  <c r="CL253" i="146"/>
  <c r="CL247" i="146"/>
  <c r="CL243" i="146"/>
  <c r="CL238" i="146"/>
  <c r="CL234" i="146"/>
  <c r="CL229" i="146"/>
  <c r="CL223" i="146"/>
  <c r="CL218" i="146"/>
  <c r="CL213" i="146"/>
  <c r="CL209" i="146"/>
  <c r="CL205" i="146"/>
  <c r="CL201" i="146"/>
  <c r="CL196" i="146"/>
  <c r="CL192" i="146"/>
  <c r="CL188" i="146"/>
  <c r="CL183" i="146"/>
  <c r="CL179" i="146"/>
  <c r="CL175" i="146"/>
  <c r="CL171" i="146"/>
  <c r="CL167" i="146"/>
  <c r="CL163" i="146"/>
  <c r="CL159" i="146"/>
  <c r="CL155" i="146"/>
  <c r="CL151" i="146"/>
  <c r="CL147" i="146"/>
  <c r="CL143" i="146"/>
  <c r="CL139" i="146"/>
  <c r="CL135" i="146"/>
  <c r="CL131" i="146"/>
  <c r="CL127" i="146"/>
  <c r="CL123" i="146"/>
  <c r="CL119" i="146"/>
  <c r="CL115" i="146"/>
  <c r="CL111" i="146"/>
  <c r="CL107" i="146"/>
  <c r="CL103" i="146"/>
  <c r="CL99" i="146"/>
  <c r="CL95" i="146"/>
  <c r="CL91" i="146"/>
  <c r="CL87" i="146"/>
  <c r="CL83" i="146"/>
  <c r="CL79" i="146"/>
  <c r="CL75" i="146"/>
  <c r="CL71" i="146"/>
  <c r="CL67" i="146"/>
  <c r="CL63" i="146"/>
  <c r="CL59" i="146"/>
  <c r="CL55" i="146"/>
  <c r="CL51" i="146"/>
  <c r="CL47" i="146"/>
  <c r="CL43" i="146"/>
  <c r="CL39" i="146"/>
  <c r="CL35" i="146"/>
  <c r="CL31" i="146"/>
  <c r="CL27" i="146"/>
  <c r="CL23" i="146"/>
  <c r="CL19" i="146"/>
  <c r="CL14" i="146"/>
  <c r="BR278" i="146"/>
  <c r="BR275" i="146"/>
  <c r="BR259" i="146"/>
  <c r="BR263" i="146"/>
  <c r="BR267" i="146"/>
  <c r="BR271" i="146"/>
  <c r="BR242" i="146"/>
  <c r="BR246" i="146"/>
  <c r="BR233" i="146"/>
  <c r="BR237" i="146"/>
  <c r="BR229" i="146"/>
  <c r="BR223" i="146"/>
  <c r="BR218" i="146"/>
  <c r="BR213" i="146"/>
  <c r="BR209" i="146"/>
  <c r="BR203" i="146"/>
  <c r="BR207" i="146"/>
  <c r="BR196" i="146"/>
  <c r="BR192" i="146"/>
  <c r="BR188" i="146"/>
  <c r="BR17" i="146"/>
  <c r="BR21" i="146"/>
  <c r="BR25" i="146"/>
  <c r="BR29" i="146"/>
  <c r="BR34" i="146"/>
  <c r="BR38" i="146"/>
  <c r="BR42" i="146"/>
  <c r="BR46" i="146"/>
  <c r="BR50" i="146"/>
  <c r="BR54" i="146"/>
  <c r="BR58" i="146"/>
  <c r="BR62" i="146"/>
  <c r="BR66" i="146"/>
  <c r="BR70" i="146"/>
  <c r="BR74" i="146"/>
  <c r="BR78" i="146"/>
  <c r="BR82" i="146"/>
  <c r="BR86" i="146"/>
  <c r="BR92" i="146"/>
  <c r="BR96" i="146"/>
  <c r="BR100" i="146"/>
  <c r="BR104" i="146"/>
  <c r="BR108" i="146"/>
  <c r="BR112" i="146"/>
  <c r="BR116" i="146"/>
  <c r="BR120" i="146"/>
  <c r="BR124" i="146"/>
  <c r="BR128" i="146"/>
  <c r="BR132" i="146"/>
  <c r="BR136" i="146"/>
  <c r="BR140" i="146"/>
  <c r="BR144" i="146"/>
  <c r="BR148" i="146"/>
  <c r="BR152" i="146"/>
  <c r="BR156" i="146"/>
  <c r="BR160" i="146"/>
  <c r="BR164" i="146"/>
  <c r="BR168" i="146"/>
  <c r="BR172" i="146"/>
  <c r="BR176" i="146"/>
  <c r="BR180" i="146"/>
  <c r="BR184" i="146"/>
  <c r="BR30" i="146"/>
  <c r="BS15" i="146"/>
  <c r="BS20" i="146"/>
  <c r="BS24" i="146"/>
  <c r="BS28" i="146"/>
  <c r="BS32" i="146"/>
  <c r="BS36" i="146"/>
  <c r="BS40" i="146"/>
  <c r="BS44" i="146"/>
  <c r="BS48" i="146"/>
  <c r="BS52" i="146"/>
  <c r="BS56" i="146"/>
  <c r="BS60" i="146"/>
  <c r="BS64" i="146"/>
  <c r="BS68" i="146"/>
  <c r="BS72" i="146"/>
  <c r="BS76" i="146"/>
  <c r="BS80" i="146"/>
  <c r="BS84" i="146"/>
  <c r="BS88" i="146"/>
  <c r="BS92" i="146"/>
  <c r="BS96" i="146"/>
  <c r="BS100" i="146"/>
  <c r="BS104" i="146"/>
  <c r="BS108" i="146"/>
  <c r="BS112" i="146"/>
  <c r="BS116" i="146"/>
  <c r="BS120" i="146"/>
  <c r="BS124" i="146"/>
  <c r="BS128" i="146"/>
  <c r="BS132" i="146"/>
  <c r="BS136" i="146"/>
  <c r="BS140" i="146"/>
  <c r="BS144" i="146"/>
  <c r="BS148" i="146"/>
  <c r="BS152" i="146"/>
  <c r="BS156" i="146"/>
  <c r="BS160" i="146"/>
  <c r="BS164" i="146"/>
  <c r="BS168" i="146"/>
  <c r="BS172" i="146"/>
  <c r="BS176" i="146"/>
  <c r="BS180" i="146"/>
  <c r="BS184" i="146"/>
  <c r="BS189" i="146"/>
  <c r="BS193" i="146"/>
  <c r="BS197" i="146"/>
  <c r="BS202" i="146"/>
  <c r="BS206" i="146"/>
  <c r="BS210" i="146"/>
  <c r="BS215" i="146"/>
  <c r="BS219" i="146"/>
  <c r="BS224" i="146"/>
  <c r="BS231" i="146"/>
  <c r="BS235" i="146"/>
  <c r="BS239" i="146"/>
  <c r="BS244" i="146"/>
  <c r="BS249" i="146"/>
  <c r="BS254" i="146"/>
  <c r="BS259" i="146"/>
  <c r="BS263" i="146"/>
  <c r="BS267" i="146"/>
  <c r="BS271" i="146"/>
  <c r="BS277" i="146"/>
  <c r="BT17" i="146"/>
  <c r="BT279" i="146" s="1"/>
  <c r="BT282" i="146" s="1"/>
  <c r="BT21" i="146"/>
  <c r="BT25" i="146"/>
  <c r="BT29" i="146"/>
  <c r="BT33" i="146"/>
  <c r="BT37" i="146"/>
  <c r="BT41" i="146"/>
  <c r="BT45" i="146"/>
  <c r="BT49" i="146"/>
  <c r="BT53" i="146"/>
  <c r="BT57" i="146"/>
  <c r="BT61" i="146"/>
  <c r="BT65" i="146"/>
  <c r="BT69" i="146"/>
  <c r="BT73" i="146"/>
  <c r="BT77" i="146"/>
  <c r="BT81" i="146"/>
  <c r="BT85" i="146"/>
  <c r="BT89" i="146"/>
  <c r="BT93" i="146"/>
  <c r="BT97" i="146"/>
  <c r="BT101" i="146"/>
  <c r="BT105" i="146"/>
  <c r="BT109" i="146"/>
  <c r="BT113" i="146"/>
  <c r="BT117" i="146"/>
  <c r="BT121" i="146"/>
  <c r="BT125" i="146"/>
  <c r="BT129" i="146"/>
  <c r="BT133" i="146"/>
  <c r="BT137" i="146"/>
  <c r="BT141" i="146"/>
  <c r="BT145" i="146"/>
  <c r="BT149" i="146"/>
  <c r="BT153" i="146"/>
  <c r="BT157" i="146"/>
  <c r="BT161" i="146"/>
  <c r="BT165" i="146"/>
  <c r="BT169" i="146"/>
  <c r="BT173" i="146"/>
  <c r="BT177" i="146"/>
  <c r="BT181" i="146"/>
  <c r="BT187" i="146"/>
  <c r="BT195" i="146"/>
  <c r="BT204" i="146"/>
  <c r="BT217" i="146"/>
  <c r="BT237" i="146"/>
  <c r="BT257" i="146"/>
  <c r="BT274" i="146"/>
  <c r="BV19" i="146"/>
  <c r="BW24" i="146"/>
  <c r="BX29" i="146"/>
  <c r="BV35" i="146"/>
  <c r="BW40" i="146"/>
  <c r="BX45" i="146"/>
  <c r="BV51" i="146"/>
  <c r="BW56" i="146"/>
  <c r="BX61" i="146"/>
  <c r="BV67" i="146"/>
  <c r="BW72" i="146"/>
  <c r="BX77" i="146"/>
  <c r="BV83" i="146"/>
  <c r="BW88" i="146"/>
  <c r="BX93" i="146"/>
  <c r="BV99" i="146"/>
  <c r="BW104" i="146"/>
  <c r="BX109" i="146"/>
  <c r="BV115" i="146"/>
  <c r="BW120" i="146"/>
  <c r="BX125" i="146"/>
  <c r="BV131" i="146"/>
  <c r="BW136" i="146"/>
  <c r="BX141" i="146"/>
  <c r="CP281" i="146"/>
  <c r="CP279" i="146"/>
  <c r="Y244" i="146"/>
  <c r="BR274" i="146"/>
  <c r="BR258" i="146"/>
  <c r="BR262" i="146"/>
  <c r="BR266" i="146"/>
  <c r="BR270" i="146"/>
  <c r="BR251" i="146"/>
  <c r="BR245" i="146"/>
  <c r="BR232" i="146"/>
  <c r="BR236" i="146"/>
  <c r="BR240" i="146"/>
  <c r="BR222" i="146"/>
  <c r="BR219" i="146"/>
  <c r="BR217" i="146"/>
  <c r="BR210" i="146"/>
  <c r="BR202" i="146"/>
  <c r="BR206" i="146"/>
  <c r="BR197" i="146"/>
  <c r="BR193" i="146"/>
  <c r="BR189" i="146"/>
  <c r="BR15" i="146"/>
  <c r="BR20" i="146"/>
  <c r="BR24" i="146"/>
  <c r="BR28" i="146"/>
  <c r="BR33" i="146"/>
  <c r="BR37" i="146"/>
  <c r="BR41" i="146"/>
  <c r="BR45" i="146"/>
  <c r="BR49" i="146"/>
  <c r="BR53" i="146"/>
  <c r="BR57" i="146"/>
  <c r="BR61" i="146"/>
  <c r="BR65" i="146"/>
  <c r="BR69" i="146"/>
  <c r="BR73" i="146"/>
  <c r="BR77" i="146"/>
  <c r="BR81" i="146"/>
  <c r="BR85" i="146"/>
  <c r="BR91" i="146"/>
  <c r="BR95" i="146"/>
  <c r="BR99" i="146"/>
  <c r="BR103" i="146"/>
  <c r="BR107" i="146"/>
  <c r="BR111" i="146"/>
  <c r="BR115" i="146"/>
  <c r="BR119" i="146"/>
  <c r="BR123" i="146"/>
  <c r="BR127" i="146"/>
  <c r="BR131" i="146"/>
  <c r="BR135" i="146"/>
  <c r="BR139" i="146"/>
  <c r="BR143" i="146"/>
  <c r="BR147" i="146"/>
  <c r="BR151" i="146"/>
  <c r="BR155" i="146"/>
  <c r="BR159" i="146"/>
  <c r="BR163" i="146"/>
  <c r="BR167" i="146"/>
  <c r="BR171" i="146"/>
  <c r="BR175" i="146"/>
  <c r="BR179" i="146"/>
  <c r="BR183" i="146"/>
  <c r="BR90" i="146"/>
  <c r="BS14" i="146"/>
  <c r="BS19" i="146"/>
  <c r="BS23" i="146"/>
  <c r="BS27" i="146"/>
  <c r="BS31" i="146"/>
  <c r="BS35" i="146"/>
  <c r="BS39" i="146"/>
  <c r="BS43" i="146"/>
  <c r="BS47" i="146"/>
  <c r="BS51" i="146"/>
  <c r="BS55" i="146"/>
  <c r="BS59" i="146"/>
  <c r="BS63" i="146"/>
  <c r="BS67" i="146"/>
  <c r="BS71" i="146"/>
  <c r="BS75" i="146"/>
  <c r="BS79" i="146"/>
  <c r="BS83" i="146"/>
  <c r="BS87" i="146"/>
  <c r="BS91" i="146"/>
  <c r="BS95" i="146"/>
  <c r="BS99" i="146"/>
  <c r="BS103" i="146"/>
  <c r="BS107" i="146"/>
  <c r="BS111" i="146"/>
  <c r="BS115" i="146"/>
  <c r="BS119" i="146"/>
  <c r="BS123" i="146"/>
  <c r="BS127" i="146"/>
  <c r="BS131" i="146"/>
  <c r="BS135" i="146"/>
  <c r="BS139" i="146"/>
  <c r="BS143" i="146"/>
  <c r="BS147" i="146"/>
  <c r="BS151" i="146"/>
  <c r="BS155" i="146"/>
  <c r="BS159" i="146"/>
  <c r="BS163" i="146"/>
  <c r="BS167" i="146"/>
  <c r="BS171" i="146"/>
  <c r="BS175" i="146"/>
  <c r="BS179" i="146"/>
  <c r="BS183" i="146"/>
  <c r="BS188" i="146"/>
  <c r="BS192" i="146"/>
  <c r="BS196" i="146"/>
  <c r="BS201" i="146"/>
  <c r="BS205" i="146"/>
  <c r="BS209" i="146"/>
  <c r="BS213" i="146"/>
  <c r="BS218" i="146"/>
  <c r="BS223" i="146"/>
  <c r="BS229" i="146"/>
  <c r="BS234" i="146"/>
  <c r="BS238" i="146"/>
  <c r="BS243" i="146"/>
  <c r="BS247" i="146"/>
  <c r="BS253" i="146"/>
  <c r="BS258" i="146"/>
  <c r="BS262" i="146"/>
  <c r="BS266" i="146"/>
  <c r="BS270" i="146"/>
  <c r="BS275" i="146"/>
  <c r="BT15" i="146"/>
  <c r="BT20" i="146"/>
  <c r="BT24" i="146"/>
  <c r="BT28" i="146"/>
  <c r="BT32" i="146"/>
  <c r="BT36" i="146"/>
  <c r="BT40" i="146"/>
  <c r="BT44" i="146"/>
  <c r="BT48" i="146"/>
  <c r="BT52" i="146"/>
  <c r="BT56" i="146"/>
  <c r="BT60" i="146"/>
  <c r="BT64" i="146"/>
  <c r="BT68" i="146"/>
  <c r="BT72" i="146"/>
  <c r="BT76" i="146"/>
  <c r="BT80" i="146"/>
  <c r="BT84" i="146"/>
  <c r="BT88" i="146"/>
  <c r="BT92" i="146"/>
  <c r="BT96" i="146"/>
  <c r="BT100" i="146"/>
  <c r="BT104" i="146"/>
  <c r="BT108" i="146"/>
  <c r="BT112" i="146"/>
  <c r="BT116" i="146"/>
  <c r="BT120" i="146"/>
  <c r="BT124" i="146"/>
  <c r="BT128" i="146"/>
  <c r="BT132" i="146"/>
  <c r="BT136" i="146"/>
  <c r="BT140" i="146"/>
  <c r="BT144" i="146"/>
  <c r="BT148" i="146"/>
  <c r="BT152" i="146"/>
  <c r="BT156" i="146"/>
  <c r="BT160" i="146"/>
  <c r="BT164" i="146"/>
  <c r="BT168" i="146"/>
  <c r="BT172" i="146"/>
  <c r="BT176" i="146"/>
  <c r="BT180" i="146"/>
  <c r="BT184" i="146"/>
  <c r="BT192" i="146"/>
  <c r="BT201" i="146"/>
  <c r="BT212" i="146"/>
  <c r="BT233" i="146"/>
  <c r="BT251" i="146"/>
  <c r="BT269" i="146"/>
  <c r="BX17" i="146"/>
  <c r="BV23" i="146"/>
  <c r="BW28" i="146"/>
  <c r="BX33" i="146"/>
  <c r="BV39" i="146"/>
  <c r="BW44" i="146"/>
  <c r="BX49" i="146"/>
  <c r="BV55" i="146"/>
  <c r="BW60" i="146"/>
  <c r="BX65" i="146"/>
  <c r="BV71" i="146"/>
  <c r="BW76" i="146"/>
  <c r="BX81" i="146"/>
  <c r="BV87" i="146"/>
  <c r="BW92" i="146"/>
  <c r="BX97" i="146"/>
  <c r="BV103" i="146"/>
  <c r="BW108" i="146"/>
  <c r="BX113" i="146"/>
  <c r="BV119" i="146"/>
  <c r="BW124" i="146"/>
  <c r="BV135" i="146"/>
  <c r="BW140" i="146"/>
  <c r="CF275" i="146"/>
  <c r="CF270" i="146"/>
  <c r="CF266" i="146"/>
  <c r="CF262" i="146"/>
  <c r="CF258" i="146"/>
  <c r="CF253" i="146"/>
  <c r="CF247" i="146"/>
  <c r="CF243" i="146"/>
  <c r="CF238" i="146"/>
  <c r="CF234" i="146"/>
  <c r="CF229" i="146"/>
  <c r="CF223" i="146"/>
  <c r="CF218" i="146"/>
  <c r="CF213" i="146"/>
  <c r="CF209" i="146"/>
  <c r="CF205" i="146"/>
  <c r="CF201" i="146"/>
  <c r="CF196" i="146"/>
  <c r="CF192" i="146"/>
  <c r="CF188" i="146"/>
  <c r="CF183" i="146"/>
  <c r="CF179" i="146"/>
  <c r="CF175" i="146"/>
  <c r="CF171" i="146"/>
  <c r="CF274" i="146"/>
  <c r="CF269" i="146"/>
  <c r="CF265" i="146"/>
  <c r="CF261" i="146"/>
  <c r="CF257" i="146"/>
  <c r="CF251" i="146"/>
  <c r="CF246" i="146"/>
  <c r="CF242" i="146"/>
  <c r="CF237" i="146"/>
  <c r="CF233" i="146"/>
  <c r="CF227" i="146"/>
  <c r="CF222" i="146"/>
  <c r="CF217" i="146"/>
  <c r="CF212" i="146"/>
  <c r="CF208" i="146"/>
  <c r="CF204" i="146"/>
  <c r="CF199" i="146"/>
  <c r="CF195" i="146"/>
  <c r="CF191" i="146"/>
  <c r="CF187" i="146"/>
  <c r="CF182" i="146"/>
  <c r="CF178" i="146"/>
  <c r="CF174" i="146"/>
  <c r="CF170" i="146"/>
  <c r="CF278" i="146"/>
  <c r="CF273" i="146"/>
  <c r="CF268" i="146"/>
  <c r="CF264" i="146"/>
  <c r="CF260" i="146"/>
  <c r="CF256" i="146"/>
  <c r="CF250" i="146"/>
  <c r="CF245" i="146"/>
  <c r="CF240" i="146"/>
  <c r="CF236" i="146"/>
  <c r="CF232" i="146"/>
  <c r="CF226" i="146"/>
  <c r="CF220" i="146"/>
  <c r="CF216" i="146"/>
  <c r="CF211" i="146"/>
  <c r="CF207" i="146"/>
  <c r="CF203" i="146"/>
  <c r="CF198" i="146"/>
  <c r="CF194" i="146"/>
  <c r="CF190" i="146"/>
  <c r="CF185" i="146"/>
  <c r="CF181" i="146"/>
  <c r="CF177" i="146"/>
  <c r="CF173" i="146"/>
  <c r="CF169" i="146"/>
  <c r="CF277" i="146"/>
  <c r="CF271" i="146"/>
  <c r="CF267" i="146"/>
  <c r="CF263" i="146"/>
  <c r="CF259" i="146"/>
  <c r="CF254" i="146"/>
  <c r="CF249" i="146"/>
  <c r="CF244" i="146"/>
  <c r="CF239" i="146"/>
  <c r="CF235" i="146"/>
  <c r="CF231" i="146"/>
  <c r="CF224" i="146"/>
  <c r="CF219" i="146"/>
  <c r="CF215" i="146"/>
  <c r="CF210" i="146"/>
  <c r="CF206" i="146"/>
  <c r="CF202" i="146"/>
  <c r="CF197" i="146"/>
  <c r="CF193" i="146"/>
  <c r="CF189" i="146"/>
  <c r="CF184" i="146"/>
  <c r="CF180" i="146"/>
  <c r="CF176" i="146"/>
  <c r="CF172" i="146"/>
  <c r="CF168" i="146"/>
  <c r="CF164" i="146"/>
  <c r="CF160" i="146"/>
  <c r="CF156" i="146"/>
  <c r="CF152" i="146"/>
  <c r="CF148" i="146"/>
  <c r="CF144" i="146"/>
  <c r="CF140" i="146"/>
  <c r="CF136" i="146"/>
  <c r="CF132" i="146"/>
  <c r="CF128" i="146"/>
  <c r="CF124" i="146"/>
  <c r="CF120" i="146"/>
  <c r="CF116" i="146"/>
  <c r="CF112" i="146"/>
  <c r="CF108" i="146"/>
  <c r="CF104" i="146"/>
  <c r="CF100" i="146"/>
  <c r="CF96" i="146"/>
  <c r="CF92" i="146"/>
  <c r="CF88" i="146"/>
  <c r="CF84" i="146"/>
  <c r="CF80" i="146"/>
  <c r="CF76" i="146"/>
  <c r="CF72" i="146"/>
  <c r="CF68" i="146"/>
  <c r="CF64" i="146"/>
  <c r="CF60" i="146"/>
  <c r="CF56" i="146"/>
  <c r="CF52" i="146"/>
  <c r="CF48" i="146"/>
  <c r="CF44" i="146"/>
  <c r="CF40" i="146"/>
  <c r="CF36" i="146"/>
  <c r="CF32" i="146"/>
  <c r="CF28" i="146"/>
  <c r="CF24" i="146"/>
  <c r="CF20" i="146"/>
  <c r="CF15" i="146"/>
  <c r="CF279" i="146" s="1"/>
  <c r="CF282" i="146" s="1"/>
  <c r="CF167" i="146"/>
  <c r="CF163" i="146"/>
  <c r="CF159" i="146"/>
  <c r="CF155" i="146"/>
  <c r="CF151" i="146"/>
  <c r="CF147" i="146"/>
  <c r="CF143" i="146"/>
  <c r="CF139" i="146"/>
  <c r="CF135" i="146"/>
  <c r="CF131" i="146"/>
  <c r="CF127" i="146"/>
  <c r="CF123" i="146"/>
  <c r="CF119" i="146"/>
  <c r="CF115" i="146"/>
  <c r="CF111" i="146"/>
  <c r="CF107" i="146"/>
  <c r="CF103" i="146"/>
  <c r="CF99" i="146"/>
  <c r="CF95" i="146"/>
  <c r="CF91" i="146"/>
  <c r="CF87" i="146"/>
  <c r="CF83" i="146"/>
  <c r="CF79" i="146"/>
  <c r="CF75" i="146"/>
  <c r="CF71" i="146"/>
  <c r="CF67" i="146"/>
  <c r="CF63" i="146"/>
  <c r="CF59" i="146"/>
  <c r="CF55" i="146"/>
  <c r="CF51" i="146"/>
  <c r="CF47" i="146"/>
  <c r="CF43" i="146"/>
  <c r="CF39" i="146"/>
  <c r="CF35" i="146"/>
  <c r="CF31" i="146"/>
  <c r="CF27" i="146"/>
  <c r="CF23" i="146"/>
  <c r="CF19" i="146"/>
  <c r="CF14" i="146"/>
  <c r="CF166" i="146"/>
  <c r="CF162" i="146"/>
  <c r="CF158" i="146"/>
  <c r="CF154" i="146"/>
  <c r="CF150" i="146"/>
  <c r="CF146" i="146"/>
  <c r="CF142" i="146"/>
  <c r="CF138" i="146"/>
  <c r="CF134" i="146"/>
  <c r="CF130" i="146"/>
  <c r="CF126" i="146"/>
  <c r="CF122" i="146"/>
  <c r="CF118" i="146"/>
  <c r="CF114" i="146"/>
  <c r="CF110" i="146"/>
  <c r="CF106" i="146"/>
  <c r="CF102" i="146"/>
  <c r="CF98" i="146"/>
  <c r="CF94" i="146"/>
  <c r="CF90" i="146"/>
  <c r="CF86" i="146"/>
  <c r="CF82" i="146"/>
  <c r="CF78" i="146"/>
  <c r="CF74" i="146"/>
  <c r="CF70" i="146"/>
  <c r="CF66" i="146"/>
  <c r="CF62" i="146"/>
  <c r="CF58" i="146"/>
  <c r="CF54" i="146"/>
  <c r="CF50" i="146"/>
  <c r="CF46" i="146"/>
  <c r="CF42" i="146"/>
  <c r="CF38" i="146"/>
  <c r="CF34" i="146"/>
  <c r="CF30" i="146"/>
  <c r="CF26" i="146"/>
  <c r="CF22" i="146"/>
  <c r="CF18" i="146"/>
  <c r="CF165" i="146"/>
  <c r="CF161" i="146"/>
  <c r="CF157" i="146"/>
  <c r="CF153" i="146"/>
  <c r="CF149" i="146"/>
  <c r="CF145" i="146"/>
  <c r="CF141" i="146"/>
  <c r="CF137" i="146"/>
  <c r="CF133" i="146"/>
  <c r="CF129" i="146"/>
  <c r="CF125" i="146"/>
  <c r="CF121" i="146"/>
  <c r="CF117" i="146"/>
  <c r="CF113" i="146"/>
  <c r="CF109" i="146"/>
  <c r="CF105" i="146"/>
  <c r="CF101" i="146"/>
  <c r="CF97" i="146"/>
  <c r="CF93" i="146"/>
  <c r="CF89" i="146"/>
  <c r="CF85" i="146"/>
  <c r="CF81" i="146"/>
  <c r="CF77" i="146"/>
  <c r="CF73" i="146"/>
  <c r="CF69" i="146"/>
  <c r="CF65" i="146"/>
  <c r="CF61" i="146"/>
  <c r="CF57" i="146"/>
  <c r="CF53" i="146"/>
  <c r="CF49" i="146"/>
  <c r="CF45" i="146"/>
  <c r="CF41" i="146"/>
  <c r="CF37" i="146"/>
  <c r="CF33" i="146"/>
  <c r="CF29" i="146"/>
  <c r="CF25" i="146"/>
  <c r="CF21" i="146"/>
  <c r="CF17" i="146"/>
  <c r="BX275" i="146"/>
  <c r="BX270" i="146"/>
  <c r="BX266" i="146"/>
  <c r="BX262" i="146"/>
  <c r="BX258" i="146"/>
  <c r="BX253" i="146"/>
  <c r="BX247" i="146"/>
  <c r="BX243" i="146"/>
  <c r="BX238" i="146"/>
  <c r="BX234" i="146"/>
  <c r="BX229" i="146"/>
  <c r="BX223" i="146"/>
  <c r="BX218" i="146"/>
  <c r="BX213" i="146"/>
  <c r="BX209" i="146"/>
  <c r="BX205" i="146"/>
  <c r="BX201" i="146"/>
  <c r="BX196" i="146"/>
  <c r="BX192" i="146"/>
  <c r="BX188" i="146"/>
  <c r="BX183" i="146"/>
  <c r="BX179" i="146"/>
  <c r="BX175" i="146"/>
  <c r="BX171" i="146"/>
  <c r="BX167" i="146"/>
  <c r="BX163" i="146"/>
  <c r="BX159" i="146"/>
  <c r="BX155" i="146"/>
  <c r="BX151" i="146"/>
  <c r="BX147" i="146"/>
  <c r="BX143" i="146"/>
  <c r="BX139" i="146"/>
  <c r="BX135" i="146"/>
  <c r="BX131" i="146"/>
  <c r="BX127" i="146"/>
  <c r="BX123" i="146"/>
  <c r="BX119" i="146"/>
  <c r="BX115" i="146"/>
  <c r="BX111" i="146"/>
  <c r="BX107" i="146"/>
  <c r="BX103" i="146"/>
  <c r="BX99" i="146"/>
  <c r="BX95" i="146"/>
  <c r="BX91" i="146"/>
  <c r="BX87" i="146"/>
  <c r="BX83" i="146"/>
  <c r="BX79" i="146"/>
  <c r="BX75" i="146"/>
  <c r="BX71" i="146"/>
  <c r="BX67" i="146"/>
  <c r="BX63" i="146"/>
  <c r="BX59" i="146"/>
  <c r="BX55" i="146"/>
  <c r="BX51" i="146"/>
  <c r="BX47" i="146"/>
  <c r="BX43" i="146"/>
  <c r="BX39" i="146"/>
  <c r="BX35" i="146"/>
  <c r="BX31" i="146"/>
  <c r="BX27" i="146"/>
  <c r="BX23" i="146"/>
  <c r="BX19" i="146"/>
  <c r="BX14" i="146"/>
  <c r="BX274" i="146"/>
  <c r="BX269" i="146"/>
  <c r="BX265" i="146"/>
  <c r="BX261" i="146"/>
  <c r="BX257" i="146"/>
  <c r="BX251" i="146"/>
  <c r="BX246" i="146"/>
  <c r="BX242" i="146"/>
  <c r="BX237" i="146"/>
  <c r="BX233" i="146"/>
  <c r="BX227" i="146"/>
  <c r="BX222" i="146"/>
  <c r="BX217" i="146"/>
  <c r="BX212" i="146"/>
  <c r="BX208" i="146"/>
  <c r="BX204" i="146"/>
  <c r="BX199" i="146"/>
  <c r="BX195" i="146"/>
  <c r="BX191" i="146"/>
  <c r="BX187" i="146"/>
  <c r="BX182" i="146"/>
  <c r="BX178" i="146"/>
  <c r="BX174" i="146"/>
  <c r="BX170" i="146"/>
  <c r="BX166" i="146"/>
  <c r="BX162" i="146"/>
  <c r="BX158" i="146"/>
  <c r="BX154" i="146"/>
  <c r="BX150" i="146"/>
  <c r="BX146" i="146"/>
  <c r="BX142" i="146"/>
  <c r="BX138" i="146"/>
  <c r="BX134" i="146"/>
  <c r="BX130" i="146"/>
  <c r="BX126" i="146"/>
  <c r="BX122" i="146"/>
  <c r="BX118" i="146"/>
  <c r="BX114" i="146"/>
  <c r="BX110" i="146"/>
  <c r="BX106" i="146"/>
  <c r="BX102" i="146"/>
  <c r="BX98" i="146"/>
  <c r="BX94" i="146"/>
  <c r="BX90" i="146"/>
  <c r="BX86" i="146"/>
  <c r="BX82" i="146"/>
  <c r="BX78" i="146"/>
  <c r="BX74" i="146"/>
  <c r="BX70" i="146"/>
  <c r="BX66" i="146"/>
  <c r="BX62" i="146"/>
  <c r="BX58" i="146"/>
  <c r="BX54" i="146"/>
  <c r="BX50" i="146"/>
  <c r="BX46" i="146"/>
  <c r="BX42" i="146"/>
  <c r="BX38" i="146"/>
  <c r="BX34" i="146"/>
  <c r="BX30" i="146"/>
  <c r="BX26" i="146"/>
  <c r="BX22" i="146"/>
  <c r="BX18" i="146"/>
  <c r="BX278" i="146"/>
  <c r="BX273" i="146"/>
  <c r="BX268" i="146"/>
  <c r="BX264" i="146"/>
  <c r="BX260" i="146"/>
  <c r="BX256" i="146"/>
  <c r="BX250" i="146"/>
  <c r="BX245" i="146"/>
  <c r="BX240" i="146"/>
  <c r="BX236" i="146"/>
  <c r="BX232" i="146"/>
  <c r="BX226" i="146"/>
  <c r="BX220" i="146"/>
  <c r="BX216" i="146"/>
  <c r="BX211" i="146"/>
  <c r="BX207" i="146"/>
  <c r="BX203" i="146"/>
  <c r="BX198" i="146"/>
  <c r="BX194" i="146"/>
  <c r="BX190" i="146"/>
  <c r="BX185" i="146"/>
  <c r="BX181" i="146"/>
  <c r="BX177" i="146"/>
  <c r="BX173" i="146"/>
  <c r="BX169" i="146"/>
  <c r="BX165" i="146"/>
  <c r="BX161" i="146"/>
  <c r="BX157" i="146"/>
  <c r="BX153" i="146"/>
  <c r="BX149" i="146"/>
  <c r="BX145" i="146"/>
  <c r="BX277" i="146"/>
  <c r="BX271" i="146"/>
  <c r="BX267" i="146"/>
  <c r="BX263" i="146"/>
  <c r="BX259" i="146"/>
  <c r="BX254" i="146"/>
  <c r="BX249" i="146"/>
  <c r="BX244" i="146"/>
  <c r="BX239" i="146"/>
  <c r="BX235" i="146"/>
  <c r="BX231" i="146"/>
  <c r="BX224" i="146"/>
  <c r="BX219" i="146"/>
  <c r="BX215" i="146"/>
  <c r="BX210" i="146"/>
  <c r="BX206" i="146"/>
  <c r="BX202" i="146"/>
  <c r="BX197" i="146"/>
  <c r="BX193" i="146"/>
  <c r="BX189" i="146"/>
  <c r="BX184" i="146"/>
  <c r="BX180" i="146"/>
  <c r="BX176" i="146"/>
  <c r="BX172" i="146"/>
  <c r="BX168" i="146"/>
  <c r="BX164" i="146"/>
  <c r="BX160" i="146"/>
  <c r="BX156" i="146"/>
  <c r="BX152" i="146"/>
  <c r="BX148" i="146"/>
  <c r="BX144" i="146"/>
  <c r="BX140" i="146"/>
  <c r="BX136" i="146"/>
  <c r="BX132" i="146"/>
  <c r="BX128" i="146"/>
  <c r="BX124" i="146"/>
  <c r="BX120" i="146"/>
  <c r="BX116" i="146"/>
  <c r="BX112" i="146"/>
  <c r="BX108" i="146"/>
  <c r="BX104" i="146"/>
  <c r="BX100" i="146"/>
  <c r="BX96" i="146"/>
  <c r="BX92" i="146"/>
  <c r="BX88" i="146"/>
  <c r="BX84" i="146"/>
  <c r="BX80" i="146"/>
  <c r="BX76" i="146"/>
  <c r="BX72" i="146"/>
  <c r="BX68" i="146"/>
  <c r="BX64" i="146"/>
  <c r="BX60" i="146"/>
  <c r="BX56" i="146"/>
  <c r="BX52" i="146"/>
  <c r="BX48" i="146"/>
  <c r="BX44" i="146"/>
  <c r="BX40" i="146"/>
  <c r="BX36" i="146"/>
  <c r="BX32" i="146"/>
  <c r="BX28" i="146"/>
  <c r="BX24" i="146"/>
  <c r="BX20" i="146"/>
  <c r="BX15" i="146"/>
  <c r="CB275" i="146"/>
  <c r="CB270" i="146"/>
  <c r="CB266" i="146"/>
  <c r="CB262" i="146"/>
  <c r="CB258" i="146"/>
  <c r="CB253" i="146"/>
  <c r="CB247" i="146"/>
  <c r="CB243" i="146"/>
  <c r="CB238" i="146"/>
  <c r="CB234" i="146"/>
  <c r="CB229" i="146"/>
  <c r="CB223" i="146"/>
  <c r="CB218" i="146"/>
  <c r="CB213" i="146"/>
  <c r="CB209" i="146"/>
  <c r="CB205" i="146"/>
  <c r="CB201" i="146"/>
  <c r="CB196" i="146"/>
  <c r="CB192" i="146"/>
  <c r="CB188" i="146"/>
  <c r="CB183" i="146"/>
  <c r="CB179" i="146"/>
  <c r="CB175" i="146"/>
  <c r="CB171" i="146"/>
  <c r="CB167" i="146"/>
  <c r="CB163" i="146"/>
  <c r="CB159" i="146"/>
  <c r="CB155" i="146"/>
  <c r="CB151" i="146"/>
  <c r="CB147" i="146"/>
  <c r="CB143" i="146"/>
  <c r="CB139" i="146"/>
  <c r="CB135" i="146"/>
  <c r="CB131" i="146"/>
  <c r="CB127" i="146"/>
  <c r="CB123" i="146"/>
  <c r="CB119" i="146"/>
  <c r="CB115" i="146"/>
  <c r="CB111" i="146"/>
  <c r="CB107" i="146"/>
  <c r="CB103" i="146"/>
  <c r="CB99" i="146"/>
  <c r="CB95" i="146"/>
  <c r="CB91" i="146"/>
  <c r="CB87" i="146"/>
  <c r="CB83" i="146"/>
  <c r="CB274" i="146"/>
  <c r="CB269" i="146"/>
  <c r="CB265" i="146"/>
  <c r="CB261" i="146"/>
  <c r="CB257" i="146"/>
  <c r="CB251" i="146"/>
  <c r="CB246" i="146"/>
  <c r="CB242" i="146"/>
  <c r="CB237" i="146"/>
  <c r="CB233" i="146"/>
  <c r="CB227" i="146"/>
  <c r="CB222" i="146"/>
  <c r="CB217" i="146"/>
  <c r="CB212" i="146"/>
  <c r="CB208" i="146"/>
  <c r="CB204" i="146"/>
  <c r="CB199" i="146"/>
  <c r="CB195" i="146"/>
  <c r="CB191" i="146"/>
  <c r="CB187" i="146"/>
  <c r="CB182" i="146"/>
  <c r="CB178" i="146"/>
  <c r="CB174" i="146"/>
  <c r="CB170" i="146"/>
  <c r="CB166" i="146"/>
  <c r="CB162" i="146"/>
  <c r="CB158" i="146"/>
  <c r="CB154" i="146"/>
  <c r="CB150" i="146"/>
  <c r="CB146" i="146"/>
  <c r="CB142" i="146"/>
  <c r="CB138" i="146"/>
  <c r="CB134" i="146"/>
  <c r="CB130" i="146"/>
  <c r="CB126" i="146"/>
  <c r="CB122" i="146"/>
  <c r="CB118" i="146"/>
  <c r="CB114" i="146"/>
  <c r="CB110" i="146"/>
  <c r="CB106" i="146"/>
  <c r="CB102" i="146"/>
  <c r="CB98" i="146"/>
  <c r="CB94" i="146"/>
  <c r="CB90" i="146"/>
  <c r="CB86" i="146"/>
  <c r="CB82" i="146"/>
  <c r="CB78" i="146"/>
  <c r="CB278" i="146"/>
  <c r="CB273" i="146"/>
  <c r="CB268" i="146"/>
  <c r="CB264" i="146"/>
  <c r="CB260" i="146"/>
  <c r="CB256" i="146"/>
  <c r="CB250" i="146"/>
  <c r="CB245" i="146"/>
  <c r="CB240" i="146"/>
  <c r="CB236" i="146"/>
  <c r="CB232" i="146"/>
  <c r="CB226" i="146"/>
  <c r="CB220" i="146"/>
  <c r="CB216" i="146"/>
  <c r="CB211" i="146"/>
  <c r="CB207" i="146"/>
  <c r="CB203" i="146"/>
  <c r="CB198" i="146"/>
  <c r="CB194" i="146"/>
  <c r="CB190" i="146"/>
  <c r="CB185" i="146"/>
  <c r="CB181" i="146"/>
  <c r="CB177" i="146"/>
  <c r="CB173" i="146"/>
  <c r="CB169" i="146"/>
  <c r="CB165" i="146"/>
  <c r="CB161" i="146"/>
  <c r="CB157" i="146"/>
  <c r="CB153" i="146"/>
  <c r="CB149" i="146"/>
  <c r="CB145" i="146"/>
  <c r="CB141" i="146"/>
  <c r="CB137" i="146"/>
  <c r="CB133" i="146"/>
  <c r="CB129" i="146"/>
  <c r="CB125" i="146"/>
  <c r="CB121" i="146"/>
  <c r="CB117" i="146"/>
  <c r="CB113" i="146"/>
  <c r="CB109" i="146"/>
  <c r="CB105" i="146"/>
  <c r="CB101" i="146"/>
  <c r="CB97" i="146"/>
  <c r="CB93" i="146"/>
  <c r="CB89" i="146"/>
  <c r="CB85" i="146"/>
  <c r="CB81" i="146"/>
  <c r="CB277" i="146"/>
  <c r="CB271" i="146"/>
  <c r="CB267" i="146"/>
  <c r="CB263" i="146"/>
  <c r="CB259" i="146"/>
  <c r="CB254" i="146"/>
  <c r="CB249" i="146"/>
  <c r="CB244" i="146"/>
  <c r="CB239" i="146"/>
  <c r="CB235" i="146"/>
  <c r="CB231" i="146"/>
  <c r="CB224" i="146"/>
  <c r="CB219" i="146"/>
  <c r="CB215" i="146"/>
  <c r="CB210" i="146"/>
  <c r="CB206" i="146"/>
  <c r="CB202" i="146"/>
  <c r="CB197" i="146"/>
  <c r="CB193" i="146"/>
  <c r="CB189" i="146"/>
  <c r="CB184" i="146"/>
  <c r="CB180" i="146"/>
  <c r="CB176" i="146"/>
  <c r="CB172" i="146"/>
  <c r="CB168" i="146"/>
  <c r="CB164" i="146"/>
  <c r="CB160" i="146"/>
  <c r="CB156" i="146"/>
  <c r="CB152" i="146"/>
  <c r="CB148" i="146"/>
  <c r="CB144" i="146"/>
  <c r="CB140" i="146"/>
  <c r="CB136" i="146"/>
  <c r="CB132" i="146"/>
  <c r="CB128" i="146"/>
  <c r="CB124" i="146"/>
  <c r="CB120" i="146"/>
  <c r="CB116" i="146"/>
  <c r="CB112" i="146"/>
  <c r="CB108" i="146"/>
  <c r="CB104" i="146"/>
  <c r="CB100" i="146"/>
  <c r="CB96" i="146"/>
  <c r="CB92" i="146"/>
  <c r="CB88" i="146"/>
  <c r="CB84" i="146"/>
  <c r="CB80" i="146"/>
  <c r="CB76" i="146"/>
  <c r="CB72" i="146"/>
  <c r="CB68" i="146"/>
  <c r="CB64" i="146"/>
  <c r="CB60" i="146"/>
  <c r="CB56" i="146"/>
  <c r="CB52" i="146"/>
  <c r="CB48" i="146"/>
  <c r="CB44" i="146"/>
  <c r="CB40" i="146"/>
  <c r="CB36" i="146"/>
  <c r="CB32" i="146"/>
  <c r="CB28" i="146"/>
  <c r="CB24" i="146"/>
  <c r="CB20" i="146"/>
  <c r="CB279" i="146" s="1"/>
  <c r="CB282" i="146" s="1"/>
  <c r="CB15" i="146"/>
  <c r="CB79" i="146"/>
  <c r="CB75" i="146"/>
  <c r="CB71" i="146"/>
  <c r="CB67" i="146"/>
  <c r="CB63" i="146"/>
  <c r="CB59" i="146"/>
  <c r="CB55" i="146"/>
  <c r="CB51" i="146"/>
  <c r="CB47" i="146"/>
  <c r="CB43" i="146"/>
  <c r="CB39" i="146"/>
  <c r="CB35" i="146"/>
  <c r="CB31" i="146"/>
  <c r="CB27" i="146"/>
  <c r="CB23" i="146"/>
  <c r="CB19" i="146"/>
  <c r="CB14" i="146"/>
  <c r="CB74" i="146"/>
  <c r="CB70" i="146"/>
  <c r="CB66" i="146"/>
  <c r="CB62" i="146"/>
  <c r="CB58" i="146"/>
  <c r="CB54" i="146"/>
  <c r="CB50" i="146"/>
  <c r="CB46" i="146"/>
  <c r="CB42" i="146"/>
  <c r="CB38" i="146"/>
  <c r="CB34" i="146"/>
  <c r="CB30" i="146"/>
  <c r="CB26" i="146"/>
  <c r="CB22" i="146"/>
  <c r="CB18" i="146"/>
  <c r="CB77" i="146"/>
  <c r="CB73" i="146"/>
  <c r="CB69" i="146"/>
  <c r="CB65" i="146"/>
  <c r="CB61" i="146"/>
  <c r="CB57" i="146"/>
  <c r="CB53" i="146"/>
  <c r="CB49" i="146"/>
  <c r="CB45" i="146"/>
  <c r="CB41" i="146"/>
  <c r="CB37" i="146"/>
  <c r="CB33" i="146"/>
  <c r="CB29" i="146"/>
  <c r="CB25" i="146"/>
  <c r="CB21" i="146"/>
  <c r="CB17" i="146"/>
  <c r="CJ275" i="146"/>
  <c r="CJ270" i="146"/>
  <c r="CJ266" i="146"/>
  <c r="CJ274" i="146"/>
  <c r="CJ269" i="146"/>
  <c r="CJ265" i="146"/>
  <c r="CJ278" i="146"/>
  <c r="CJ273" i="146"/>
  <c r="CJ268" i="146"/>
  <c r="CJ264" i="146"/>
  <c r="CJ277" i="146"/>
  <c r="CJ271" i="146"/>
  <c r="CJ267" i="146"/>
  <c r="CJ263" i="146"/>
  <c r="CJ259" i="146"/>
  <c r="CJ254" i="146"/>
  <c r="CJ249" i="146"/>
  <c r="CJ244" i="146"/>
  <c r="CJ239" i="146"/>
  <c r="CJ235" i="146"/>
  <c r="CJ231" i="146"/>
  <c r="CJ224" i="146"/>
  <c r="CJ219" i="146"/>
  <c r="CJ215" i="146"/>
  <c r="CJ210" i="146"/>
  <c r="CJ206" i="146"/>
  <c r="CJ202" i="146"/>
  <c r="CJ197" i="146"/>
  <c r="CJ193" i="146"/>
  <c r="CJ189" i="146"/>
  <c r="CJ184" i="146"/>
  <c r="CJ180" i="146"/>
  <c r="CJ176" i="146"/>
  <c r="CJ172" i="146"/>
  <c r="CJ168" i="146"/>
  <c r="CJ164" i="146"/>
  <c r="CJ160" i="146"/>
  <c r="CJ156" i="146"/>
  <c r="CJ152" i="146"/>
  <c r="CJ148" i="146"/>
  <c r="CJ144" i="146"/>
  <c r="CJ140" i="146"/>
  <c r="CJ136" i="146"/>
  <c r="CJ132" i="146"/>
  <c r="CJ128" i="146"/>
  <c r="CJ124" i="146"/>
  <c r="CJ120" i="146"/>
  <c r="CJ116" i="146"/>
  <c r="CJ112" i="146"/>
  <c r="CJ108" i="146"/>
  <c r="CJ104" i="146"/>
  <c r="CJ100" i="146"/>
  <c r="CJ96" i="146"/>
  <c r="CJ92" i="146"/>
  <c r="CJ88" i="146"/>
  <c r="CJ84" i="146"/>
  <c r="CJ80" i="146"/>
  <c r="CJ76" i="146"/>
  <c r="CJ72" i="146"/>
  <c r="CJ68" i="146"/>
  <c r="CJ64" i="146"/>
  <c r="CJ60" i="146"/>
  <c r="CJ56" i="146"/>
  <c r="CJ52" i="146"/>
  <c r="CJ48" i="146"/>
  <c r="CJ44" i="146"/>
  <c r="CJ40" i="146"/>
  <c r="CJ36" i="146"/>
  <c r="CJ32" i="146"/>
  <c r="CJ28" i="146"/>
  <c r="CJ24" i="146"/>
  <c r="CJ20" i="146"/>
  <c r="CJ15" i="146"/>
  <c r="CJ262" i="146"/>
  <c r="CJ258" i="146"/>
  <c r="CJ253" i="146"/>
  <c r="CJ247" i="146"/>
  <c r="CJ243" i="146"/>
  <c r="CJ238" i="146"/>
  <c r="CJ234" i="146"/>
  <c r="CJ229" i="146"/>
  <c r="CJ223" i="146"/>
  <c r="CJ218" i="146"/>
  <c r="CJ213" i="146"/>
  <c r="CJ209" i="146"/>
  <c r="CJ205" i="146"/>
  <c r="CJ201" i="146"/>
  <c r="CJ196" i="146"/>
  <c r="CJ192" i="146"/>
  <c r="CJ188" i="146"/>
  <c r="CJ183" i="146"/>
  <c r="CJ179" i="146"/>
  <c r="CJ175" i="146"/>
  <c r="CJ171" i="146"/>
  <c r="CJ167" i="146"/>
  <c r="CJ163" i="146"/>
  <c r="CJ159" i="146"/>
  <c r="CJ155" i="146"/>
  <c r="CJ151" i="146"/>
  <c r="CJ147" i="146"/>
  <c r="CJ143" i="146"/>
  <c r="CJ139" i="146"/>
  <c r="CJ135" i="146"/>
  <c r="CJ131" i="146"/>
  <c r="CJ127" i="146"/>
  <c r="CJ123" i="146"/>
  <c r="CJ119" i="146"/>
  <c r="CJ115" i="146"/>
  <c r="CJ111" i="146"/>
  <c r="CJ107" i="146"/>
  <c r="CJ103" i="146"/>
  <c r="CJ99" i="146"/>
  <c r="CJ95" i="146"/>
  <c r="CJ91" i="146"/>
  <c r="CJ87" i="146"/>
  <c r="CJ83" i="146"/>
  <c r="CJ79" i="146"/>
  <c r="CJ75" i="146"/>
  <c r="CJ71" i="146"/>
  <c r="CJ67" i="146"/>
  <c r="CJ63" i="146"/>
  <c r="CJ59" i="146"/>
  <c r="CJ55" i="146"/>
  <c r="CJ51" i="146"/>
  <c r="CJ47" i="146"/>
  <c r="CJ43" i="146"/>
  <c r="CJ39" i="146"/>
  <c r="CJ35" i="146"/>
  <c r="CJ31" i="146"/>
  <c r="CJ27" i="146"/>
  <c r="CJ23" i="146"/>
  <c r="CJ19" i="146"/>
  <c r="CJ14" i="146"/>
  <c r="CJ261" i="146"/>
  <c r="CJ257" i="146"/>
  <c r="CJ251" i="146"/>
  <c r="CJ246" i="146"/>
  <c r="CJ242" i="146"/>
  <c r="CJ237" i="146"/>
  <c r="CJ233" i="146"/>
  <c r="CJ227" i="146"/>
  <c r="CJ222" i="146"/>
  <c r="CJ217" i="146"/>
  <c r="CJ212" i="146"/>
  <c r="CJ208" i="146"/>
  <c r="CJ204" i="146"/>
  <c r="CJ199" i="146"/>
  <c r="CJ195" i="146"/>
  <c r="CJ191" i="146"/>
  <c r="CJ187" i="146"/>
  <c r="CJ182" i="146"/>
  <c r="CJ178" i="146"/>
  <c r="CJ174" i="146"/>
  <c r="CJ170" i="146"/>
  <c r="CJ166" i="146"/>
  <c r="CJ162" i="146"/>
  <c r="CJ158" i="146"/>
  <c r="CJ154" i="146"/>
  <c r="CJ150" i="146"/>
  <c r="CJ146" i="146"/>
  <c r="CJ142" i="146"/>
  <c r="CJ138" i="146"/>
  <c r="CJ134" i="146"/>
  <c r="CJ130" i="146"/>
  <c r="CJ126" i="146"/>
  <c r="CJ122" i="146"/>
  <c r="CJ118" i="146"/>
  <c r="CJ114" i="146"/>
  <c r="CJ110" i="146"/>
  <c r="CJ106" i="146"/>
  <c r="CJ102" i="146"/>
  <c r="CJ98" i="146"/>
  <c r="CJ94" i="146"/>
  <c r="CJ90" i="146"/>
  <c r="CJ86" i="146"/>
  <c r="CJ82" i="146"/>
  <c r="CJ78" i="146"/>
  <c r="CJ74" i="146"/>
  <c r="CJ70" i="146"/>
  <c r="CJ66" i="146"/>
  <c r="CJ62" i="146"/>
  <c r="CJ58" i="146"/>
  <c r="CJ54" i="146"/>
  <c r="CJ50" i="146"/>
  <c r="CJ46" i="146"/>
  <c r="CJ42" i="146"/>
  <c r="CJ38" i="146"/>
  <c r="CJ34" i="146"/>
  <c r="CJ30" i="146"/>
  <c r="CJ26" i="146"/>
  <c r="CJ22" i="146"/>
  <c r="CJ18" i="146"/>
  <c r="CJ260" i="146"/>
  <c r="CJ256" i="146"/>
  <c r="CJ250" i="146"/>
  <c r="CJ245" i="146"/>
  <c r="CJ240" i="146"/>
  <c r="CJ236" i="146"/>
  <c r="CJ232" i="146"/>
  <c r="CJ226" i="146"/>
  <c r="CJ220" i="146"/>
  <c r="CJ216" i="146"/>
  <c r="CJ211" i="146"/>
  <c r="CJ207" i="146"/>
  <c r="CJ203" i="146"/>
  <c r="CJ198" i="146"/>
  <c r="CJ194" i="146"/>
  <c r="CJ190" i="146"/>
  <c r="CJ185" i="146"/>
  <c r="CJ181" i="146"/>
  <c r="CJ177" i="146"/>
  <c r="CJ173" i="146"/>
  <c r="CJ169" i="146"/>
  <c r="CJ165" i="146"/>
  <c r="CJ161" i="146"/>
  <c r="CJ157" i="146"/>
  <c r="CJ153" i="146"/>
  <c r="CJ149" i="146"/>
  <c r="CJ145" i="146"/>
  <c r="CJ141" i="146"/>
  <c r="CJ137" i="146"/>
  <c r="CJ133" i="146"/>
  <c r="CJ129" i="146"/>
  <c r="CJ125" i="146"/>
  <c r="CJ121" i="146"/>
  <c r="CJ117" i="146"/>
  <c r="CJ113" i="146"/>
  <c r="CJ109" i="146"/>
  <c r="CJ105" i="146"/>
  <c r="CJ101" i="146"/>
  <c r="CJ97" i="146"/>
  <c r="CJ93" i="146"/>
  <c r="CJ89" i="146"/>
  <c r="CJ85" i="146"/>
  <c r="CJ81" i="146"/>
  <c r="CJ77" i="146"/>
  <c r="CJ73" i="146"/>
  <c r="CJ69" i="146"/>
  <c r="CJ65" i="146"/>
  <c r="CJ61" i="146"/>
  <c r="CJ57" i="146"/>
  <c r="CJ53" i="146"/>
  <c r="CJ49" i="146"/>
  <c r="CJ45" i="146"/>
  <c r="CJ41" i="146"/>
  <c r="CJ37" i="146"/>
  <c r="CJ33" i="146"/>
  <c r="CJ29" i="146"/>
  <c r="CJ25" i="146"/>
  <c r="CJ21" i="146"/>
  <c r="CJ17" i="146"/>
  <c r="CN277" i="146"/>
  <c r="CN271" i="146"/>
  <c r="CN267" i="146"/>
  <c r="CN263" i="146"/>
  <c r="CN259" i="146"/>
  <c r="CN254" i="146"/>
  <c r="CN249" i="146"/>
  <c r="CN244" i="146"/>
  <c r="CN239" i="146"/>
  <c r="CN235" i="146"/>
  <c r="CN231" i="146"/>
  <c r="CN224" i="146"/>
  <c r="CN219" i="146"/>
  <c r="CN215" i="146"/>
  <c r="CN210" i="146"/>
  <c r="CN206" i="146"/>
  <c r="CN202" i="146"/>
  <c r="CN197" i="146"/>
  <c r="CN193" i="146"/>
  <c r="CN189" i="146"/>
  <c r="CN184" i="146"/>
  <c r="CN180" i="146"/>
  <c r="CN176" i="146"/>
  <c r="CN172" i="146"/>
  <c r="CN168" i="146"/>
  <c r="CN164" i="146"/>
  <c r="CN160" i="146"/>
  <c r="CN156" i="146"/>
  <c r="CN152" i="146"/>
  <c r="CN148" i="146"/>
  <c r="CN144" i="146"/>
  <c r="CN140" i="146"/>
  <c r="CN136" i="146"/>
  <c r="CN132" i="146"/>
  <c r="CN128" i="146"/>
  <c r="CN124" i="146"/>
  <c r="CN120" i="146"/>
  <c r="CN116" i="146"/>
  <c r="CN112" i="146"/>
  <c r="CN108" i="146"/>
  <c r="CN104" i="146"/>
  <c r="CN100" i="146"/>
  <c r="CN96" i="146"/>
  <c r="CN92" i="146"/>
  <c r="CN88" i="146"/>
  <c r="CN84" i="146"/>
  <c r="CN80" i="146"/>
  <c r="CN76" i="146"/>
  <c r="CN72" i="146"/>
  <c r="CN68" i="146"/>
  <c r="CN64" i="146"/>
  <c r="CN60" i="146"/>
  <c r="CN56" i="146"/>
  <c r="CN52" i="146"/>
  <c r="CN48" i="146"/>
  <c r="CN44" i="146"/>
  <c r="CN40" i="146"/>
  <c r="CN36" i="146"/>
  <c r="CN32" i="146"/>
  <c r="CN28" i="146"/>
  <c r="CN24" i="146"/>
  <c r="CN20" i="146"/>
  <c r="CN15" i="146"/>
  <c r="CN275" i="146"/>
  <c r="CN270" i="146"/>
  <c r="CN266" i="146"/>
  <c r="CN262" i="146"/>
  <c r="CN258" i="146"/>
  <c r="CN253" i="146"/>
  <c r="CN247" i="146"/>
  <c r="CN243" i="146"/>
  <c r="CN238" i="146"/>
  <c r="CN234" i="146"/>
  <c r="CN229" i="146"/>
  <c r="CN223" i="146"/>
  <c r="CN218" i="146"/>
  <c r="CN213" i="146"/>
  <c r="CN209" i="146"/>
  <c r="CN205" i="146"/>
  <c r="CN201" i="146"/>
  <c r="CN196" i="146"/>
  <c r="CN192" i="146"/>
  <c r="CN188" i="146"/>
  <c r="CN183" i="146"/>
  <c r="CN179" i="146"/>
  <c r="CN175" i="146"/>
  <c r="CN171" i="146"/>
  <c r="CN167" i="146"/>
  <c r="CN163" i="146"/>
  <c r="CN159" i="146"/>
  <c r="CN155" i="146"/>
  <c r="CN151" i="146"/>
  <c r="CN147" i="146"/>
  <c r="CN143" i="146"/>
  <c r="CN139" i="146"/>
  <c r="CN135" i="146"/>
  <c r="CN131" i="146"/>
  <c r="CN127" i="146"/>
  <c r="CN123" i="146"/>
  <c r="CN119" i="146"/>
  <c r="CN115" i="146"/>
  <c r="CN111" i="146"/>
  <c r="CN107" i="146"/>
  <c r="CN103" i="146"/>
  <c r="CN99" i="146"/>
  <c r="CN95" i="146"/>
  <c r="CN91" i="146"/>
  <c r="CN87" i="146"/>
  <c r="CN83" i="146"/>
  <c r="CN79" i="146"/>
  <c r="CN75" i="146"/>
  <c r="CN71" i="146"/>
  <c r="CN67" i="146"/>
  <c r="CN63" i="146"/>
  <c r="CN59" i="146"/>
  <c r="CN55" i="146"/>
  <c r="CN51" i="146"/>
  <c r="CN47" i="146"/>
  <c r="CN43" i="146"/>
  <c r="CN39" i="146"/>
  <c r="CN35" i="146"/>
  <c r="CN31" i="146"/>
  <c r="CN27" i="146"/>
  <c r="CN23" i="146"/>
  <c r="CN19" i="146"/>
  <c r="CN14" i="146"/>
  <c r="CN274" i="146"/>
  <c r="CN269" i="146"/>
  <c r="CN265" i="146"/>
  <c r="CN261" i="146"/>
  <c r="CN257" i="146"/>
  <c r="CN251" i="146"/>
  <c r="CN246" i="146"/>
  <c r="CN242" i="146"/>
  <c r="CN237" i="146"/>
  <c r="CN233" i="146"/>
  <c r="CN227" i="146"/>
  <c r="CN222" i="146"/>
  <c r="CN217" i="146"/>
  <c r="CN212" i="146"/>
  <c r="CN208" i="146"/>
  <c r="CN204" i="146"/>
  <c r="CN199" i="146"/>
  <c r="CN195" i="146"/>
  <c r="CN191" i="146"/>
  <c r="CN187" i="146"/>
  <c r="CN182" i="146"/>
  <c r="CN178" i="146"/>
  <c r="CN174" i="146"/>
  <c r="CN170" i="146"/>
  <c r="CN166" i="146"/>
  <c r="CN162" i="146"/>
  <c r="CN158" i="146"/>
  <c r="CN154" i="146"/>
  <c r="CN150" i="146"/>
  <c r="CN146" i="146"/>
  <c r="CN142" i="146"/>
  <c r="CN138" i="146"/>
  <c r="CN134" i="146"/>
  <c r="CN130" i="146"/>
  <c r="CN126" i="146"/>
  <c r="CN122" i="146"/>
  <c r="CN118" i="146"/>
  <c r="CN114" i="146"/>
  <c r="CN110" i="146"/>
  <c r="CN106" i="146"/>
  <c r="CN102" i="146"/>
  <c r="CN98" i="146"/>
  <c r="CN94" i="146"/>
  <c r="CN90" i="146"/>
  <c r="CN86" i="146"/>
  <c r="CN82" i="146"/>
  <c r="CN78" i="146"/>
  <c r="CN74" i="146"/>
  <c r="CN70" i="146"/>
  <c r="CN66" i="146"/>
  <c r="CN62" i="146"/>
  <c r="CN58" i="146"/>
  <c r="CN54" i="146"/>
  <c r="CN50" i="146"/>
  <c r="CN46" i="146"/>
  <c r="CN42" i="146"/>
  <c r="CN38" i="146"/>
  <c r="CN34" i="146"/>
  <c r="CN30" i="146"/>
  <c r="CN26" i="146"/>
  <c r="CN22" i="146"/>
  <c r="CN18" i="146"/>
  <c r="CN278" i="146"/>
  <c r="CN273" i="146"/>
  <c r="CN268" i="146"/>
  <c r="CN264" i="146"/>
  <c r="CN260" i="146"/>
  <c r="CN256" i="146"/>
  <c r="CN250" i="146"/>
  <c r="CN245" i="146"/>
  <c r="CN240" i="146"/>
  <c r="CN236" i="146"/>
  <c r="CN232" i="146"/>
  <c r="CN226" i="146"/>
  <c r="CN220" i="146"/>
  <c r="CN216" i="146"/>
  <c r="CN211" i="146"/>
  <c r="CN207" i="146"/>
  <c r="CN203" i="146"/>
  <c r="CN198" i="146"/>
  <c r="CN194" i="146"/>
  <c r="CN190" i="146"/>
  <c r="CN185" i="146"/>
  <c r="CN181" i="146"/>
  <c r="CN177" i="146"/>
  <c r="CN173" i="146"/>
  <c r="CN169" i="146"/>
  <c r="CN165" i="146"/>
  <c r="CN161" i="146"/>
  <c r="CN157" i="146"/>
  <c r="CN153" i="146"/>
  <c r="CN149" i="146"/>
  <c r="CN145" i="146"/>
  <c r="CN141" i="146"/>
  <c r="CN137" i="146"/>
  <c r="CN133" i="146"/>
  <c r="CN129" i="146"/>
  <c r="CN125" i="146"/>
  <c r="CN121" i="146"/>
  <c r="CN117" i="146"/>
  <c r="CN113" i="146"/>
  <c r="CN109" i="146"/>
  <c r="CN105" i="146"/>
  <c r="CN101" i="146"/>
  <c r="CN97" i="146"/>
  <c r="CN93" i="146"/>
  <c r="CN89" i="146"/>
  <c r="CN85" i="146"/>
  <c r="CN81" i="146"/>
  <c r="CN77" i="146"/>
  <c r="CN73" i="146"/>
  <c r="CN69" i="146"/>
  <c r="CN65" i="146"/>
  <c r="CN61" i="146"/>
  <c r="CN57" i="146"/>
  <c r="CN53" i="146"/>
  <c r="CN49" i="146"/>
  <c r="CN45" i="146"/>
  <c r="CN41" i="146"/>
  <c r="CN37" i="146"/>
  <c r="CN33" i="146"/>
  <c r="CN29" i="146"/>
  <c r="CN25" i="146"/>
  <c r="CN21" i="146"/>
  <c r="CN17" i="146"/>
  <c r="BR273" i="146"/>
  <c r="BR257" i="146"/>
  <c r="BR261" i="146"/>
  <c r="BR265" i="146"/>
  <c r="BR269" i="146"/>
  <c r="BR250" i="146"/>
  <c r="BR244" i="146"/>
  <c r="BR231" i="146"/>
  <c r="BR235" i="146"/>
  <c r="BR239" i="146"/>
  <c r="BR227" i="146"/>
  <c r="BR220" i="146"/>
  <c r="BR216" i="146"/>
  <c r="BR211" i="146"/>
  <c r="BR201" i="146"/>
  <c r="BR205" i="146"/>
  <c r="BR198" i="146"/>
  <c r="BR194" i="146"/>
  <c r="BR190" i="146"/>
  <c r="BR14" i="146"/>
  <c r="BR19" i="146"/>
  <c r="BR23" i="146"/>
  <c r="BR27" i="146"/>
  <c r="BR32" i="146"/>
  <c r="BR36" i="146"/>
  <c r="BR40" i="146"/>
  <c r="BR44" i="146"/>
  <c r="BR48" i="146"/>
  <c r="BR52" i="146"/>
  <c r="BR56" i="146"/>
  <c r="BR60" i="146"/>
  <c r="BR64" i="146"/>
  <c r="BR68" i="146"/>
  <c r="BR72" i="146"/>
  <c r="BR76" i="146"/>
  <c r="BR80" i="146"/>
  <c r="BR84" i="146"/>
  <c r="BR88" i="146"/>
  <c r="BR94" i="146"/>
  <c r="BR98" i="146"/>
  <c r="BR102" i="146"/>
  <c r="BR106" i="146"/>
  <c r="BR110" i="146"/>
  <c r="BR114" i="146"/>
  <c r="BR118" i="146"/>
  <c r="BR122" i="146"/>
  <c r="BR126" i="146"/>
  <c r="BR130" i="146"/>
  <c r="BR134" i="146"/>
  <c r="BR138" i="146"/>
  <c r="BR142" i="146"/>
  <c r="BR146" i="146"/>
  <c r="BR150" i="146"/>
  <c r="BR154" i="146"/>
  <c r="BR158" i="146"/>
  <c r="BR162" i="146"/>
  <c r="BR166" i="146"/>
  <c r="BR170" i="146"/>
  <c r="BR174" i="146"/>
  <c r="BR178" i="146"/>
  <c r="BR182" i="146"/>
  <c r="BR89" i="146"/>
  <c r="BR254" i="146"/>
  <c r="BS18" i="146"/>
  <c r="BS22" i="146"/>
  <c r="BS26" i="146"/>
  <c r="BS30" i="146"/>
  <c r="BS34" i="146"/>
  <c r="BS38" i="146"/>
  <c r="BS42" i="146"/>
  <c r="BS46" i="146"/>
  <c r="BS50" i="146"/>
  <c r="BS54" i="146"/>
  <c r="BS58" i="146"/>
  <c r="BS62" i="146"/>
  <c r="BS66" i="146"/>
  <c r="BS70" i="146"/>
  <c r="BS74" i="146"/>
  <c r="BS78" i="146"/>
  <c r="BS82" i="146"/>
  <c r="BS86" i="146"/>
  <c r="BS90" i="146"/>
  <c r="BS94" i="146"/>
  <c r="BS98" i="146"/>
  <c r="BS102" i="146"/>
  <c r="BS106" i="146"/>
  <c r="BS110" i="146"/>
  <c r="BS114" i="146"/>
  <c r="BS118" i="146"/>
  <c r="BS122" i="146"/>
  <c r="BS126" i="146"/>
  <c r="BS130" i="146"/>
  <c r="BS134" i="146"/>
  <c r="BS138" i="146"/>
  <c r="BS142" i="146"/>
  <c r="BS146" i="146"/>
  <c r="BS150" i="146"/>
  <c r="BS154" i="146"/>
  <c r="BS158" i="146"/>
  <c r="BS162" i="146"/>
  <c r="BS166" i="146"/>
  <c r="BS170" i="146"/>
  <c r="BS174" i="146"/>
  <c r="BS178" i="146"/>
  <c r="BS182" i="146"/>
  <c r="BS187" i="146"/>
  <c r="BS191" i="146"/>
  <c r="BS195" i="146"/>
  <c r="BS199" i="146"/>
  <c r="BS204" i="146"/>
  <c r="BS208" i="146"/>
  <c r="BS212" i="146"/>
  <c r="BS217" i="146"/>
  <c r="BS222" i="146"/>
  <c r="BS227" i="146"/>
  <c r="BS233" i="146"/>
  <c r="BS237" i="146"/>
  <c r="BS242" i="146"/>
  <c r="BS246" i="146"/>
  <c r="BS251" i="146"/>
  <c r="BS257" i="146"/>
  <c r="BS261" i="146"/>
  <c r="BS265" i="146"/>
  <c r="BS269" i="146"/>
  <c r="BS274" i="146"/>
  <c r="BT14" i="146"/>
  <c r="BT19" i="146"/>
  <c r="BT23" i="146"/>
  <c r="BT27" i="146"/>
  <c r="BT31" i="146"/>
  <c r="BT35" i="146"/>
  <c r="BT39" i="146"/>
  <c r="BT43" i="146"/>
  <c r="BT47" i="146"/>
  <c r="BT51" i="146"/>
  <c r="BT55" i="146"/>
  <c r="BT59" i="146"/>
  <c r="BT63" i="146"/>
  <c r="BT67" i="146"/>
  <c r="BT71" i="146"/>
  <c r="BT75" i="146"/>
  <c r="BT79" i="146"/>
  <c r="BT83" i="146"/>
  <c r="BT87" i="146"/>
  <c r="BT91" i="146"/>
  <c r="BT95" i="146"/>
  <c r="BT99" i="146"/>
  <c r="BT103" i="146"/>
  <c r="BT107" i="146"/>
  <c r="BT111" i="146"/>
  <c r="BT115" i="146"/>
  <c r="BT119" i="146"/>
  <c r="BT123" i="146"/>
  <c r="BT127" i="146"/>
  <c r="BT131" i="146"/>
  <c r="BT135" i="146"/>
  <c r="BT139" i="146"/>
  <c r="BT143" i="146"/>
  <c r="BT147" i="146"/>
  <c r="BT151" i="146"/>
  <c r="BT155" i="146"/>
  <c r="BT159" i="146"/>
  <c r="BT163" i="146"/>
  <c r="BT167" i="146"/>
  <c r="BT171" i="146"/>
  <c r="BT175" i="146"/>
  <c r="BT179" i="146"/>
  <c r="BT183" i="146"/>
  <c r="BT191" i="146"/>
  <c r="BT199" i="146"/>
  <c r="BT208" i="146"/>
  <c r="BT227" i="146"/>
  <c r="BT246" i="146"/>
  <c r="BT265" i="146"/>
  <c r="BW15" i="146"/>
  <c r="BX21" i="146"/>
  <c r="BV27" i="146"/>
  <c r="BW32" i="146"/>
  <c r="BX37" i="146"/>
  <c r="BV43" i="146"/>
  <c r="BW48" i="146"/>
  <c r="BX53" i="146"/>
  <c r="BV59" i="146"/>
  <c r="BW64" i="146"/>
  <c r="BX69" i="146"/>
  <c r="BV75" i="146"/>
  <c r="BW80" i="146"/>
  <c r="BX85" i="146"/>
  <c r="BV91" i="146"/>
  <c r="BW96" i="146"/>
  <c r="BX101" i="146"/>
  <c r="BV107" i="146"/>
  <c r="BW112" i="146"/>
  <c r="BX117" i="146"/>
  <c r="BV123" i="146"/>
  <c r="BW128" i="146"/>
  <c r="BX133" i="146"/>
  <c r="BV139" i="146"/>
  <c r="CE274" i="146"/>
  <c r="CE269" i="146"/>
  <c r="CE265" i="146"/>
  <c r="CE261" i="146"/>
  <c r="CE257" i="146"/>
  <c r="CE251" i="146"/>
  <c r="CE246" i="146"/>
  <c r="CE242" i="146"/>
  <c r="CE237" i="146"/>
  <c r="CE233" i="146"/>
  <c r="CE227" i="146"/>
  <c r="CE222" i="146"/>
  <c r="CE217" i="146"/>
  <c r="CE212" i="146"/>
  <c r="CE208" i="146"/>
  <c r="CE204" i="146"/>
  <c r="CE199" i="146"/>
  <c r="CE195" i="146"/>
  <c r="CE191" i="146"/>
  <c r="CE187" i="146"/>
  <c r="CE182" i="146"/>
  <c r="CE178" i="146"/>
  <c r="CE174" i="146"/>
  <c r="CE170" i="146"/>
  <c r="CE278" i="146"/>
  <c r="CE273" i="146"/>
  <c r="CE268" i="146"/>
  <c r="CE264" i="146"/>
  <c r="CE260" i="146"/>
  <c r="CE256" i="146"/>
  <c r="CE250" i="146"/>
  <c r="CE245" i="146"/>
  <c r="CE240" i="146"/>
  <c r="CE236" i="146"/>
  <c r="CE232" i="146"/>
  <c r="CE226" i="146"/>
  <c r="CE220" i="146"/>
  <c r="CE216" i="146"/>
  <c r="CE211" i="146"/>
  <c r="CE207" i="146"/>
  <c r="CE203" i="146"/>
  <c r="CE198" i="146"/>
  <c r="CE194" i="146"/>
  <c r="CE190" i="146"/>
  <c r="CE185" i="146"/>
  <c r="CE181" i="146"/>
  <c r="CE177" i="146"/>
  <c r="CE173" i="146"/>
  <c r="CE169" i="146"/>
  <c r="CE277" i="146"/>
  <c r="CE271" i="146"/>
  <c r="CE267" i="146"/>
  <c r="CE263" i="146"/>
  <c r="CE259" i="146"/>
  <c r="CE254" i="146"/>
  <c r="CE249" i="146"/>
  <c r="CE244" i="146"/>
  <c r="CE239" i="146"/>
  <c r="CE235" i="146"/>
  <c r="CE231" i="146"/>
  <c r="CE224" i="146"/>
  <c r="CE219" i="146"/>
  <c r="CE215" i="146"/>
  <c r="CE210" i="146"/>
  <c r="CE206" i="146"/>
  <c r="CE202" i="146"/>
  <c r="CE197" i="146"/>
  <c r="CE193" i="146"/>
  <c r="CE189" i="146"/>
  <c r="CE184" i="146"/>
  <c r="CE180" i="146"/>
  <c r="CE176" i="146"/>
  <c r="CE172" i="146"/>
  <c r="CE168" i="146"/>
  <c r="CE275" i="146"/>
  <c r="CE270" i="146"/>
  <c r="CE266" i="146"/>
  <c r="CE262" i="146"/>
  <c r="CE258" i="146"/>
  <c r="CE253" i="146"/>
  <c r="CE247" i="146"/>
  <c r="CE243" i="146"/>
  <c r="CE238" i="146"/>
  <c r="CE234" i="146"/>
  <c r="CE229" i="146"/>
  <c r="CE223" i="146"/>
  <c r="CE218" i="146"/>
  <c r="CE213" i="146"/>
  <c r="CE209" i="146"/>
  <c r="CE205" i="146"/>
  <c r="CE201" i="146"/>
  <c r="CE196" i="146"/>
  <c r="CE192" i="146"/>
  <c r="CE188" i="146"/>
  <c r="CE183" i="146"/>
  <c r="CE179" i="146"/>
  <c r="CE175" i="146"/>
  <c r="CE171" i="146"/>
  <c r="CE167" i="146"/>
  <c r="CE163" i="146"/>
  <c r="CE159" i="146"/>
  <c r="CE155" i="146"/>
  <c r="CE151" i="146"/>
  <c r="CE147" i="146"/>
  <c r="CE143" i="146"/>
  <c r="CE139" i="146"/>
  <c r="CE135" i="146"/>
  <c r="CE131" i="146"/>
  <c r="CE127" i="146"/>
  <c r="CE123" i="146"/>
  <c r="CE119" i="146"/>
  <c r="CE115" i="146"/>
  <c r="CE111" i="146"/>
  <c r="CE107" i="146"/>
  <c r="CE103" i="146"/>
  <c r="CE99" i="146"/>
  <c r="CE95" i="146"/>
  <c r="CE91" i="146"/>
  <c r="CE87" i="146"/>
  <c r="CE83" i="146"/>
  <c r="CE79" i="146"/>
  <c r="CE75" i="146"/>
  <c r="CE71" i="146"/>
  <c r="CE67" i="146"/>
  <c r="CE63" i="146"/>
  <c r="CE59" i="146"/>
  <c r="CE55" i="146"/>
  <c r="CE51" i="146"/>
  <c r="CE47" i="146"/>
  <c r="CE43" i="146"/>
  <c r="CE39" i="146"/>
  <c r="CE35" i="146"/>
  <c r="CE31" i="146"/>
  <c r="CE27" i="146"/>
  <c r="CE23" i="146"/>
  <c r="CE19" i="146"/>
  <c r="CE14" i="146"/>
  <c r="CE166" i="146"/>
  <c r="CE162" i="146"/>
  <c r="CE158" i="146"/>
  <c r="CE154" i="146"/>
  <c r="CE150" i="146"/>
  <c r="CE146" i="146"/>
  <c r="CE142" i="146"/>
  <c r="CE138" i="146"/>
  <c r="CE134" i="146"/>
  <c r="CE130" i="146"/>
  <c r="CE126" i="146"/>
  <c r="CE122" i="146"/>
  <c r="CE118" i="146"/>
  <c r="CE114" i="146"/>
  <c r="CE110" i="146"/>
  <c r="CE106" i="146"/>
  <c r="CE102" i="146"/>
  <c r="CE98" i="146"/>
  <c r="CE94" i="146"/>
  <c r="CE90" i="146"/>
  <c r="CE86" i="146"/>
  <c r="CE82" i="146"/>
  <c r="CE78" i="146"/>
  <c r="CE74" i="146"/>
  <c r="CE70" i="146"/>
  <c r="CE66" i="146"/>
  <c r="CE62" i="146"/>
  <c r="CE58" i="146"/>
  <c r="CE54" i="146"/>
  <c r="CE50" i="146"/>
  <c r="CE46" i="146"/>
  <c r="CE42" i="146"/>
  <c r="CE38" i="146"/>
  <c r="CE34" i="146"/>
  <c r="CE30" i="146"/>
  <c r="CE26" i="146"/>
  <c r="CE22" i="146"/>
  <c r="CE18" i="146"/>
  <c r="CE165" i="146"/>
  <c r="CE161" i="146"/>
  <c r="CE157" i="146"/>
  <c r="CE153" i="146"/>
  <c r="CE149" i="146"/>
  <c r="CE145" i="146"/>
  <c r="CE141" i="146"/>
  <c r="CE137" i="146"/>
  <c r="CE133" i="146"/>
  <c r="CE129" i="146"/>
  <c r="CE125" i="146"/>
  <c r="CE121" i="146"/>
  <c r="CE117" i="146"/>
  <c r="CE113" i="146"/>
  <c r="CE109" i="146"/>
  <c r="CE105" i="146"/>
  <c r="CE101" i="146"/>
  <c r="CE97" i="146"/>
  <c r="CE93" i="146"/>
  <c r="CE89" i="146"/>
  <c r="CE85" i="146"/>
  <c r="CE81" i="146"/>
  <c r="CE77" i="146"/>
  <c r="CE73" i="146"/>
  <c r="CE69" i="146"/>
  <c r="CE65" i="146"/>
  <c r="CE61" i="146"/>
  <c r="CE57" i="146"/>
  <c r="CE53" i="146"/>
  <c r="CE49" i="146"/>
  <c r="CE45" i="146"/>
  <c r="CE41" i="146"/>
  <c r="CE37" i="146"/>
  <c r="CE33" i="146"/>
  <c r="CE29" i="146"/>
  <c r="CE25" i="146"/>
  <c r="CE21" i="146"/>
  <c r="CE17" i="146"/>
  <c r="CE164" i="146"/>
  <c r="CE160" i="146"/>
  <c r="CE156" i="146"/>
  <c r="CE152" i="146"/>
  <c r="CE148" i="146"/>
  <c r="CE144" i="146"/>
  <c r="CE140" i="146"/>
  <c r="CE136" i="146"/>
  <c r="CE132" i="146"/>
  <c r="CE128" i="146"/>
  <c r="CE124" i="146"/>
  <c r="CE120" i="146"/>
  <c r="CE116" i="146"/>
  <c r="CE112" i="146"/>
  <c r="CE108" i="146"/>
  <c r="CE104" i="146"/>
  <c r="CE100" i="146"/>
  <c r="CE96" i="146"/>
  <c r="CE92" i="146"/>
  <c r="CE88" i="146"/>
  <c r="CE84" i="146"/>
  <c r="CE80" i="146"/>
  <c r="CE76" i="146"/>
  <c r="CE72" i="146"/>
  <c r="CE68" i="146"/>
  <c r="CE64" i="146"/>
  <c r="CE60" i="146"/>
  <c r="CE56" i="146"/>
  <c r="CE52" i="146"/>
  <c r="CE48" i="146"/>
  <c r="CE44" i="146"/>
  <c r="CE40" i="146"/>
  <c r="CE36" i="146"/>
  <c r="CE32" i="146"/>
  <c r="CE28" i="146"/>
  <c r="CE24" i="146"/>
  <c r="CE20" i="146"/>
  <c r="CE15" i="146"/>
  <c r="CE279" i="146" s="1"/>
  <c r="CE282" i="146" s="1"/>
  <c r="BW274" i="146"/>
  <c r="BW269" i="146"/>
  <c r="BW265" i="146"/>
  <c r="BW261" i="146"/>
  <c r="BW257" i="146"/>
  <c r="BW251" i="146"/>
  <c r="BW246" i="146"/>
  <c r="BW242" i="146"/>
  <c r="BW237" i="146"/>
  <c r="BW233" i="146"/>
  <c r="BW227" i="146"/>
  <c r="BW222" i="146"/>
  <c r="BW217" i="146"/>
  <c r="BW212" i="146"/>
  <c r="BW208" i="146"/>
  <c r="BW204" i="146"/>
  <c r="BW199" i="146"/>
  <c r="BW195" i="146"/>
  <c r="BW191" i="146"/>
  <c r="BW187" i="146"/>
  <c r="BW182" i="146"/>
  <c r="BW178" i="146"/>
  <c r="BW174" i="146"/>
  <c r="BW170" i="146"/>
  <c r="BW166" i="146"/>
  <c r="BW162" i="146"/>
  <c r="BW158" i="146"/>
  <c r="BW154" i="146"/>
  <c r="BW150" i="146"/>
  <c r="BW146" i="146"/>
  <c r="BW142" i="146"/>
  <c r="BW138" i="146"/>
  <c r="BW134" i="146"/>
  <c r="BW130" i="146"/>
  <c r="BW126" i="146"/>
  <c r="BW122" i="146"/>
  <c r="BW118" i="146"/>
  <c r="BW114" i="146"/>
  <c r="BW110" i="146"/>
  <c r="BW106" i="146"/>
  <c r="BW102" i="146"/>
  <c r="BW98" i="146"/>
  <c r="BW94" i="146"/>
  <c r="BW90" i="146"/>
  <c r="BW86" i="146"/>
  <c r="BW82" i="146"/>
  <c r="BW78" i="146"/>
  <c r="BW74" i="146"/>
  <c r="BW70" i="146"/>
  <c r="BW66" i="146"/>
  <c r="BW62" i="146"/>
  <c r="BW58" i="146"/>
  <c r="BW54" i="146"/>
  <c r="BW50" i="146"/>
  <c r="BW46" i="146"/>
  <c r="BW42" i="146"/>
  <c r="BW38" i="146"/>
  <c r="BW34" i="146"/>
  <c r="BW30" i="146"/>
  <c r="BW26" i="146"/>
  <c r="BW22" i="146"/>
  <c r="BW18" i="146"/>
  <c r="BW278" i="146"/>
  <c r="BW273" i="146"/>
  <c r="BW268" i="146"/>
  <c r="BW264" i="146"/>
  <c r="BW260" i="146"/>
  <c r="BW256" i="146"/>
  <c r="BW250" i="146"/>
  <c r="BW245" i="146"/>
  <c r="BW240" i="146"/>
  <c r="BW236" i="146"/>
  <c r="BW232" i="146"/>
  <c r="BW226" i="146"/>
  <c r="BW220" i="146"/>
  <c r="BW216" i="146"/>
  <c r="BW211" i="146"/>
  <c r="BW207" i="146"/>
  <c r="BW203" i="146"/>
  <c r="BW198" i="146"/>
  <c r="BW194" i="146"/>
  <c r="BW190" i="146"/>
  <c r="BW185" i="146"/>
  <c r="BW181" i="146"/>
  <c r="BW177" i="146"/>
  <c r="BW173" i="146"/>
  <c r="BW169" i="146"/>
  <c r="BW165" i="146"/>
  <c r="BW161" i="146"/>
  <c r="BW157" i="146"/>
  <c r="BW153" i="146"/>
  <c r="BW149" i="146"/>
  <c r="BW145" i="146"/>
  <c r="BW141" i="146"/>
  <c r="BW137" i="146"/>
  <c r="BW133" i="146"/>
  <c r="BW129" i="146"/>
  <c r="BW125" i="146"/>
  <c r="BW121" i="146"/>
  <c r="BW117" i="146"/>
  <c r="BW113" i="146"/>
  <c r="BW109" i="146"/>
  <c r="BW105" i="146"/>
  <c r="BW101" i="146"/>
  <c r="BW97" i="146"/>
  <c r="BW93" i="146"/>
  <c r="BW89" i="146"/>
  <c r="BW85" i="146"/>
  <c r="BW81" i="146"/>
  <c r="BW77" i="146"/>
  <c r="BW73" i="146"/>
  <c r="BW69" i="146"/>
  <c r="BW65" i="146"/>
  <c r="BW61" i="146"/>
  <c r="BW57" i="146"/>
  <c r="BW53" i="146"/>
  <c r="BW49" i="146"/>
  <c r="BW45" i="146"/>
  <c r="BW41" i="146"/>
  <c r="BW37" i="146"/>
  <c r="BW33" i="146"/>
  <c r="BW29" i="146"/>
  <c r="BW25" i="146"/>
  <c r="BW21" i="146"/>
  <c r="BW17" i="146"/>
  <c r="BW277" i="146"/>
  <c r="BW271" i="146"/>
  <c r="BW267" i="146"/>
  <c r="BW263" i="146"/>
  <c r="BW259" i="146"/>
  <c r="BW254" i="146"/>
  <c r="BW249" i="146"/>
  <c r="BW244" i="146"/>
  <c r="BW239" i="146"/>
  <c r="BW235" i="146"/>
  <c r="BW231" i="146"/>
  <c r="BW224" i="146"/>
  <c r="BW219" i="146"/>
  <c r="BW215" i="146"/>
  <c r="BW210" i="146"/>
  <c r="BW206" i="146"/>
  <c r="BW202" i="146"/>
  <c r="BW197" i="146"/>
  <c r="BW193" i="146"/>
  <c r="BW189" i="146"/>
  <c r="BW184" i="146"/>
  <c r="BW180" i="146"/>
  <c r="BW176" i="146"/>
  <c r="BW172" i="146"/>
  <c r="BW168" i="146"/>
  <c r="BW164" i="146"/>
  <c r="BW160" i="146"/>
  <c r="BW156" i="146"/>
  <c r="BW152" i="146"/>
  <c r="BW148" i="146"/>
  <c r="BW275" i="146"/>
  <c r="BW270" i="146"/>
  <c r="BW266" i="146"/>
  <c r="BW262" i="146"/>
  <c r="BW258" i="146"/>
  <c r="BW253" i="146"/>
  <c r="BW247" i="146"/>
  <c r="BW243" i="146"/>
  <c r="BW238" i="146"/>
  <c r="BW234" i="146"/>
  <c r="BW229" i="146"/>
  <c r="BW223" i="146"/>
  <c r="BW218" i="146"/>
  <c r="BW213" i="146"/>
  <c r="BW209" i="146"/>
  <c r="BW205" i="146"/>
  <c r="BW201" i="146"/>
  <c r="BW196" i="146"/>
  <c r="BW192" i="146"/>
  <c r="BW188" i="146"/>
  <c r="BW183" i="146"/>
  <c r="BW179" i="146"/>
  <c r="BW175" i="146"/>
  <c r="BW171" i="146"/>
  <c r="BW167" i="146"/>
  <c r="BW163" i="146"/>
  <c r="BW159" i="146"/>
  <c r="BW155" i="146"/>
  <c r="BW151" i="146"/>
  <c r="BW147" i="146"/>
  <c r="BW143" i="146"/>
  <c r="BW139" i="146"/>
  <c r="BW135" i="146"/>
  <c r="BW131" i="146"/>
  <c r="BW127" i="146"/>
  <c r="BW123" i="146"/>
  <c r="BW119" i="146"/>
  <c r="BW115" i="146"/>
  <c r="BW111" i="146"/>
  <c r="BW107" i="146"/>
  <c r="BW103" i="146"/>
  <c r="BW99" i="146"/>
  <c r="BW95" i="146"/>
  <c r="BW91" i="146"/>
  <c r="BW87" i="146"/>
  <c r="BW83" i="146"/>
  <c r="BW79" i="146"/>
  <c r="BW75" i="146"/>
  <c r="BW71" i="146"/>
  <c r="BW67" i="146"/>
  <c r="BW63" i="146"/>
  <c r="BW59" i="146"/>
  <c r="BW55" i="146"/>
  <c r="BW51" i="146"/>
  <c r="BW47" i="146"/>
  <c r="BW43" i="146"/>
  <c r="BW39" i="146"/>
  <c r="BW35" i="146"/>
  <c r="BW31" i="146"/>
  <c r="BW27" i="146"/>
  <c r="BW23" i="146"/>
  <c r="BW19" i="146"/>
  <c r="BW14" i="146"/>
  <c r="CA274" i="146"/>
  <c r="CA269" i="146"/>
  <c r="CA265" i="146"/>
  <c r="CA261" i="146"/>
  <c r="CA257" i="146"/>
  <c r="CA251" i="146"/>
  <c r="CA246" i="146"/>
  <c r="CA242" i="146"/>
  <c r="CA237" i="146"/>
  <c r="CA233" i="146"/>
  <c r="CA227" i="146"/>
  <c r="CA222" i="146"/>
  <c r="CA217" i="146"/>
  <c r="CA212" i="146"/>
  <c r="CA208" i="146"/>
  <c r="CA204" i="146"/>
  <c r="CA199" i="146"/>
  <c r="CA195" i="146"/>
  <c r="CA191" i="146"/>
  <c r="CA187" i="146"/>
  <c r="CA182" i="146"/>
  <c r="CA178" i="146"/>
  <c r="CA174" i="146"/>
  <c r="CA170" i="146"/>
  <c r="CA166" i="146"/>
  <c r="CA162" i="146"/>
  <c r="CA158" i="146"/>
  <c r="CA154" i="146"/>
  <c r="CA150" i="146"/>
  <c r="CA146" i="146"/>
  <c r="CA142" i="146"/>
  <c r="CA138" i="146"/>
  <c r="CA134" i="146"/>
  <c r="CA130" i="146"/>
  <c r="CA126" i="146"/>
  <c r="CA122" i="146"/>
  <c r="CA118" i="146"/>
  <c r="CA114" i="146"/>
  <c r="CA110" i="146"/>
  <c r="CA106" i="146"/>
  <c r="CA102" i="146"/>
  <c r="CA98" i="146"/>
  <c r="CA94" i="146"/>
  <c r="CA90" i="146"/>
  <c r="CA86" i="146"/>
  <c r="CA82" i="146"/>
  <c r="CA278" i="146"/>
  <c r="CA273" i="146"/>
  <c r="CA268" i="146"/>
  <c r="CA264" i="146"/>
  <c r="CA260" i="146"/>
  <c r="CA256" i="146"/>
  <c r="CA250" i="146"/>
  <c r="CA245" i="146"/>
  <c r="CA240" i="146"/>
  <c r="CA236" i="146"/>
  <c r="CA232" i="146"/>
  <c r="CA226" i="146"/>
  <c r="CA220" i="146"/>
  <c r="CA216" i="146"/>
  <c r="CA211" i="146"/>
  <c r="CA207" i="146"/>
  <c r="CA203" i="146"/>
  <c r="CA198" i="146"/>
  <c r="CA194" i="146"/>
  <c r="CA190" i="146"/>
  <c r="CA185" i="146"/>
  <c r="CA181" i="146"/>
  <c r="CA177" i="146"/>
  <c r="CA173" i="146"/>
  <c r="CA169" i="146"/>
  <c r="CA165" i="146"/>
  <c r="CA161" i="146"/>
  <c r="CA157" i="146"/>
  <c r="CA153" i="146"/>
  <c r="CA149" i="146"/>
  <c r="CA145" i="146"/>
  <c r="CA141" i="146"/>
  <c r="CA137" i="146"/>
  <c r="CA133" i="146"/>
  <c r="CA129" i="146"/>
  <c r="CA125" i="146"/>
  <c r="CA121" i="146"/>
  <c r="CA117" i="146"/>
  <c r="CA113" i="146"/>
  <c r="CA109" i="146"/>
  <c r="CA105" i="146"/>
  <c r="CA101" i="146"/>
  <c r="CA97" i="146"/>
  <c r="CA93" i="146"/>
  <c r="CA89" i="146"/>
  <c r="CA85" i="146"/>
  <c r="CA81" i="146"/>
  <c r="CA277" i="146"/>
  <c r="CA271" i="146"/>
  <c r="CA267" i="146"/>
  <c r="CA263" i="146"/>
  <c r="CA259" i="146"/>
  <c r="CA254" i="146"/>
  <c r="CA249" i="146"/>
  <c r="CA244" i="146"/>
  <c r="CA239" i="146"/>
  <c r="CA235" i="146"/>
  <c r="CA231" i="146"/>
  <c r="CA224" i="146"/>
  <c r="CA219" i="146"/>
  <c r="CA215" i="146"/>
  <c r="CA210" i="146"/>
  <c r="CA206" i="146"/>
  <c r="CA202" i="146"/>
  <c r="CA197" i="146"/>
  <c r="CA193" i="146"/>
  <c r="CA189" i="146"/>
  <c r="CA184" i="146"/>
  <c r="CA180" i="146"/>
  <c r="CA176" i="146"/>
  <c r="CA172" i="146"/>
  <c r="CA168" i="146"/>
  <c r="CA164" i="146"/>
  <c r="CA160" i="146"/>
  <c r="CA156" i="146"/>
  <c r="CA152" i="146"/>
  <c r="CA148" i="146"/>
  <c r="CA144" i="146"/>
  <c r="CA140" i="146"/>
  <c r="CA136" i="146"/>
  <c r="CA132" i="146"/>
  <c r="CA128" i="146"/>
  <c r="CA124" i="146"/>
  <c r="CA120" i="146"/>
  <c r="CA116" i="146"/>
  <c r="CA112" i="146"/>
  <c r="CA108" i="146"/>
  <c r="CA104" i="146"/>
  <c r="CA100" i="146"/>
  <c r="CA96" i="146"/>
  <c r="CA92" i="146"/>
  <c r="CA88" i="146"/>
  <c r="CA84" i="146"/>
  <c r="CA80" i="146"/>
  <c r="CA275" i="146"/>
  <c r="CA270" i="146"/>
  <c r="CA266" i="146"/>
  <c r="CA262" i="146"/>
  <c r="CA258" i="146"/>
  <c r="CA253" i="146"/>
  <c r="CA247" i="146"/>
  <c r="CA243" i="146"/>
  <c r="CA238" i="146"/>
  <c r="CA234" i="146"/>
  <c r="CA229" i="146"/>
  <c r="CA223" i="146"/>
  <c r="CA218" i="146"/>
  <c r="CA213" i="146"/>
  <c r="CA209" i="146"/>
  <c r="CA205" i="146"/>
  <c r="CA201" i="146"/>
  <c r="CA196" i="146"/>
  <c r="CA192" i="146"/>
  <c r="CA188" i="146"/>
  <c r="CA183" i="146"/>
  <c r="CA179" i="146"/>
  <c r="CA175" i="146"/>
  <c r="CA171" i="146"/>
  <c r="CA167" i="146"/>
  <c r="CA163" i="146"/>
  <c r="CA159" i="146"/>
  <c r="CA155" i="146"/>
  <c r="CA151" i="146"/>
  <c r="CA147" i="146"/>
  <c r="CA143" i="146"/>
  <c r="CA139" i="146"/>
  <c r="CA135" i="146"/>
  <c r="CA131" i="146"/>
  <c r="CA127" i="146"/>
  <c r="CA123" i="146"/>
  <c r="CA119" i="146"/>
  <c r="CA115" i="146"/>
  <c r="CA111" i="146"/>
  <c r="CA107" i="146"/>
  <c r="CA103" i="146"/>
  <c r="CA99" i="146"/>
  <c r="CA95" i="146"/>
  <c r="CA91" i="146"/>
  <c r="CA87" i="146"/>
  <c r="CA83" i="146"/>
  <c r="CA79" i="146"/>
  <c r="CA78" i="146"/>
  <c r="CA75" i="146"/>
  <c r="CA71" i="146"/>
  <c r="CA67" i="146"/>
  <c r="CA63" i="146"/>
  <c r="CA59" i="146"/>
  <c r="CA55" i="146"/>
  <c r="CA51" i="146"/>
  <c r="CA47" i="146"/>
  <c r="CA43" i="146"/>
  <c r="CA39" i="146"/>
  <c r="CA35" i="146"/>
  <c r="CA31" i="146"/>
  <c r="CA27" i="146"/>
  <c r="CA23" i="146"/>
  <c r="CA19" i="146"/>
  <c r="CA14" i="146"/>
  <c r="CA74" i="146"/>
  <c r="CA70" i="146"/>
  <c r="CA66" i="146"/>
  <c r="CA62" i="146"/>
  <c r="CA58" i="146"/>
  <c r="CA54" i="146"/>
  <c r="CA50" i="146"/>
  <c r="CA46" i="146"/>
  <c r="CA42" i="146"/>
  <c r="CA38" i="146"/>
  <c r="CA34" i="146"/>
  <c r="CA30" i="146"/>
  <c r="CA26" i="146"/>
  <c r="CA22" i="146"/>
  <c r="CA18" i="146"/>
  <c r="CA77" i="146"/>
  <c r="CA73" i="146"/>
  <c r="CA69" i="146"/>
  <c r="CA65" i="146"/>
  <c r="CA61" i="146"/>
  <c r="CA57" i="146"/>
  <c r="CA53" i="146"/>
  <c r="CA49" i="146"/>
  <c r="CA45" i="146"/>
  <c r="CA41" i="146"/>
  <c r="CA37" i="146"/>
  <c r="CA33" i="146"/>
  <c r="CA29" i="146"/>
  <c r="CA25" i="146"/>
  <c r="CA21" i="146"/>
  <c r="CA17" i="146"/>
  <c r="CA76" i="146"/>
  <c r="CA72" i="146"/>
  <c r="CA68" i="146"/>
  <c r="CA64" i="146"/>
  <c r="CA60" i="146"/>
  <c r="CA56" i="146"/>
  <c r="CA52" i="146"/>
  <c r="CA48" i="146"/>
  <c r="CA44" i="146"/>
  <c r="CA40" i="146"/>
  <c r="CA36" i="146"/>
  <c r="CA32" i="146"/>
  <c r="CA28" i="146"/>
  <c r="CA24" i="146"/>
  <c r="CA20" i="146"/>
  <c r="CA279" i="146" s="1"/>
  <c r="CA282" i="146" s="1"/>
  <c r="CA15" i="146"/>
  <c r="CI274" i="146"/>
  <c r="CI269" i="146"/>
  <c r="CI265" i="146"/>
  <c r="CI278" i="146"/>
  <c r="CI273" i="146"/>
  <c r="CI268" i="146"/>
  <c r="CI277" i="146"/>
  <c r="CI271" i="146"/>
  <c r="CI267" i="146"/>
  <c r="CI275" i="146"/>
  <c r="CI270" i="146"/>
  <c r="CI266" i="146"/>
  <c r="CI262" i="146"/>
  <c r="CI258" i="146"/>
  <c r="CI253" i="146"/>
  <c r="CI247" i="146"/>
  <c r="CI243" i="146"/>
  <c r="CI238" i="146"/>
  <c r="CI234" i="146"/>
  <c r="CI229" i="146"/>
  <c r="CI223" i="146"/>
  <c r="CI218" i="146"/>
  <c r="CI213" i="146"/>
  <c r="CI209" i="146"/>
  <c r="CI205" i="146"/>
  <c r="CI201" i="146"/>
  <c r="CI196" i="146"/>
  <c r="CI192" i="146"/>
  <c r="CI188" i="146"/>
  <c r="CI183" i="146"/>
  <c r="CI179" i="146"/>
  <c r="CI175" i="146"/>
  <c r="CI171" i="146"/>
  <c r="CI167" i="146"/>
  <c r="CI163" i="146"/>
  <c r="CI159" i="146"/>
  <c r="CI155" i="146"/>
  <c r="CI151" i="146"/>
  <c r="CI147" i="146"/>
  <c r="CI143" i="146"/>
  <c r="CI139" i="146"/>
  <c r="CI135" i="146"/>
  <c r="CI131" i="146"/>
  <c r="CI127" i="146"/>
  <c r="CI123" i="146"/>
  <c r="CI119" i="146"/>
  <c r="CI115" i="146"/>
  <c r="CI111" i="146"/>
  <c r="CI107" i="146"/>
  <c r="CI103" i="146"/>
  <c r="CI99" i="146"/>
  <c r="CI95" i="146"/>
  <c r="CI91" i="146"/>
  <c r="CI87" i="146"/>
  <c r="CI83" i="146"/>
  <c r="CI79" i="146"/>
  <c r="CI75" i="146"/>
  <c r="CI71" i="146"/>
  <c r="CI67" i="146"/>
  <c r="CI63" i="146"/>
  <c r="CI59" i="146"/>
  <c r="CI55" i="146"/>
  <c r="CI51" i="146"/>
  <c r="CI47" i="146"/>
  <c r="CI43" i="146"/>
  <c r="CI39" i="146"/>
  <c r="CI35" i="146"/>
  <c r="CI31" i="146"/>
  <c r="CI27" i="146"/>
  <c r="CI23" i="146"/>
  <c r="CI19" i="146"/>
  <c r="CI14" i="146"/>
  <c r="CI264" i="146"/>
  <c r="CI261" i="146"/>
  <c r="CI257" i="146"/>
  <c r="CI251" i="146"/>
  <c r="CI246" i="146"/>
  <c r="CI242" i="146"/>
  <c r="CI237" i="146"/>
  <c r="CI233" i="146"/>
  <c r="CI227" i="146"/>
  <c r="CI222" i="146"/>
  <c r="CI217" i="146"/>
  <c r="CI212" i="146"/>
  <c r="CI208" i="146"/>
  <c r="CI204" i="146"/>
  <c r="CI199" i="146"/>
  <c r="CI195" i="146"/>
  <c r="CI191" i="146"/>
  <c r="CI187" i="146"/>
  <c r="CI182" i="146"/>
  <c r="CI178" i="146"/>
  <c r="CI174" i="146"/>
  <c r="CI170" i="146"/>
  <c r="CI166" i="146"/>
  <c r="CI162" i="146"/>
  <c r="CI158" i="146"/>
  <c r="CI154" i="146"/>
  <c r="CI150" i="146"/>
  <c r="CI146" i="146"/>
  <c r="CI142" i="146"/>
  <c r="CI138" i="146"/>
  <c r="CI134" i="146"/>
  <c r="CI130" i="146"/>
  <c r="CI126" i="146"/>
  <c r="CI122" i="146"/>
  <c r="CI118" i="146"/>
  <c r="CI114" i="146"/>
  <c r="CI110" i="146"/>
  <c r="CI106" i="146"/>
  <c r="CI102" i="146"/>
  <c r="CI98" i="146"/>
  <c r="CI94" i="146"/>
  <c r="CI90" i="146"/>
  <c r="CI86" i="146"/>
  <c r="CI82" i="146"/>
  <c r="CI78" i="146"/>
  <c r="CI74" i="146"/>
  <c r="CI70" i="146"/>
  <c r="CI66" i="146"/>
  <c r="CI62" i="146"/>
  <c r="CI58" i="146"/>
  <c r="CI54" i="146"/>
  <c r="CI50" i="146"/>
  <c r="CI46" i="146"/>
  <c r="CI42" i="146"/>
  <c r="CI38" i="146"/>
  <c r="CI34" i="146"/>
  <c r="CI30" i="146"/>
  <c r="CI26" i="146"/>
  <c r="CI22" i="146"/>
  <c r="CI18" i="146"/>
  <c r="CI260" i="146"/>
  <c r="CI256" i="146"/>
  <c r="CI250" i="146"/>
  <c r="CI245" i="146"/>
  <c r="CI240" i="146"/>
  <c r="CI236" i="146"/>
  <c r="CI232" i="146"/>
  <c r="CI226" i="146"/>
  <c r="CI220" i="146"/>
  <c r="CI216" i="146"/>
  <c r="CI211" i="146"/>
  <c r="CI207" i="146"/>
  <c r="CI203" i="146"/>
  <c r="CI198" i="146"/>
  <c r="CI194" i="146"/>
  <c r="CI190" i="146"/>
  <c r="CI185" i="146"/>
  <c r="CI181" i="146"/>
  <c r="CI177" i="146"/>
  <c r="CI173" i="146"/>
  <c r="CI169" i="146"/>
  <c r="CI165" i="146"/>
  <c r="CI161" i="146"/>
  <c r="CI157" i="146"/>
  <c r="CI153" i="146"/>
  <c r="CI149" i="146"/>
  <c r="CI145" i="146"/>
  <c r="CI141" i="146"/>
  <c r="CI137" i="146"/>
  <c r="CI133" i="146"/>
  <c r="CI129" i="146"/>
  <c r="CI125" i="146"/>
  <c r="CI121" i="146"/>
  <c r="CI117" i="146"/>
  <c r="CI113" i="146"/>
  <c r="CI109" i="146"/>
  <c r="CI105" i="146"/>
  <c r="CI101" i="146"/>
  <c r="CI97" i="146"/>
  <c r="CI93" i="146"/>
  <c r="CI89" i="146"/>
  <c r="CI85" i="146"/>
  <c r="CI81" i="146"/>
  <c r="CI77" i="146"/>
  <c r="CI73" i="146"/>
  <c r="CI69" i="146"/>
  <c r="CI65" i="146"/>
  <c r="CI61" i="146"/>
  <c r="CI57" i="146"/>
  <c r="CI53" i="146"/>
  <c r="CI49" i="146"/>
  <c r="CI45" i="146"/>
  <c r="CI41" i="146"/>
  <c r="CI37" i="146"/>
  <c r="CI33" i="146"/>
  <c r="CI29" i="146"/>
  <c r="CI25" i="146"/>
  <c r="CI21" i="146"/>
  <c r="CI17" i="146"/>
  <c r="CI263" i="146"/>
  <c r="CI259" i="146"/>
  <c r="CI254" i="146"/>
  <c r="CI249" i="146"/>
  <c r="CI244" i="146"/>
  <c r="CI239" i="146"/>
  <c r="CI235" i="146"/>
  <c r="CI231" i="146"/>
  <c r="CI224" i="146"/>
  <c r="CI219" i="146"/>
  <c r="CI215" i="146"/>
  <c r="CI210" i="146"/>
  <c r="CI206" i="146"/>
  <c r="CI202" i="146"/>
  <c r="CI197" i="146"/>
  <c r="CI193" i="146"/>
  <c r="CI189" i="146"/>
  <c r="CI184" i="146"/>
  <c r="CI180" i="146"/>
  <c r="CI176" i="146"/>
  <c r="CI172" i="146"/>
  <c r="CI168" i="146"/>
  <c r="CI164" i="146"/>
  <c r="CI160" i="146"/>
  <c r="CI156" i="146"/>
  <c r="CI152" i="146"/>
  <c r="CI148" i="146"/>
  <c r="CI144" i="146"/>
  <c r="CI140" i="146"/>
  <c r="CI136" i="146"/>
  <c r="CI132" i="146"/>
  <c r="CI128" i="146"/>
  <c r="CI124" i="146"/>
  <c r="CI120" i="146"/>
  <c r="CI116" i="146"/>
  <c r="CI112" i="146"/>
  <c r="CI108" i="146"/>
  <c r="CI104" i="146"/>
  <c r="CI100" i="146"/>
  <c r="CI96" i="146"/>
  <c r="CI92" i="146"/>
  <c r="CI88" i="146"/>
  <c r="CI84" i="146"/>
  <c r="CI80" i="146"/>
  <c r="CI76" i="146"/>
  <c r="CI72" i="146"/>
  <c r="CI68" i="146"/>
  <c r="CI64" i="146"/>
  <c r="CI60" i="146"/>
  <c r="CI56" i="146"/>
  <c r="CI52" i="146"/>
  <c r="CI48" i="146"/>
  <c r="CI44" i="146"/>
  <c r="CI40" i="146"/>
  <c r="CI36" i="146"/>
  <c r="CI32" i="146"/>
  <c r="CI28" i="146"/>
  <c r="CI24" i="146"/>
  <c r="CI20" i="146"/>
  <c r="CI15" i="146"/>
  <c r="CM275" i="146"/>
  <c r="CM270" i="146"/>
  <c r="CM266" i="146"/>
  <c r="CM262" i="146"/>
  <c r="CM258" i="146"/>
  <c r="CM253" i="146"/>
  <c r="CM247" i="146"/>
  <c r="CM243" i="146"/>
  <c r="CM238" i="146"/>
  <c r="CM234" i="146"/>
  <c r="CM229" i="146"/>
  <c r="CM223" i="146"/>
  <c r="CM218" i="146"/>
  <c r="CM213" i="146"/>
  <c r="CM209" i="146"/>
  <c r="CM205" i="146"/>
  <c r="CM201" i="146"/>
  <c r="CM196" i="146"/>
  <c r="CM192" i="146"/>
  <c r="CM188" i="146"/>
  <c r="CM183" i="146"/>
  <c r="CM179" i="146"/>
  <c r="CM175" i="146"/>
  <c r="CM171" i="146"/>
  <c r="CM167" i="146"/>
  <c r="CM163" i="146"/>
  <c r="CM159" i="146"/>
  <c r="CM155" i="146"/>
  <c r="CM151" i="146"/>
  <c r="CM147" i="146"/>
  <c r="CM143" i="146"/>
  <c r="CM139" i="146"/>
  <c r="CM135" i="146"/>
  <c r="CM131" i="146"/>
  <c r="CM127" i="146"/>
  <c r="CM123" i="146"/>
  <c r="CM119" i="146"/>
  <c r="CM115" i="146"/>
  <c r="CM111" i="146"/>
  <c r="CM107" i="146"/>
  <c r="CM103" i="146"/>
  <c r="CM99" i="146"/>
  <c r="CM95" i="146"/>
  <c r="CM91" i="146"/>
  <c r="CM87" i="146"/>
  <c r="CM83" i="146"/>
  <c r="CM79" i="146"/>
  <c r="CM75" i="146"/>
  <c r="CM71" i="146"/>
  <c r="CM67" i="146"/>
  <c r="CM63" i="146"/>
  <c r="CM59" i="146"/>
  <c r="CM55" i="146"/>
  <c r="CM51" i="146"/>
  <c r="CM47" i="146"/>
  <c r="CM43" i="146"/>
  <c r="CM39" i="146"/>
  <c r="CM35" i="146"/>
  <c r="CM31" i="146"/>
  <c r="CM27" i="146"/>
  <c r="CM23" i="146"/>
  <c r="CM19" i="146"/>
  <c r="CM14" i="146"/>
  <c r="CM274" i="146"/>
  <c r="CM269" i="146"/>
  <c r="CM265" i="146"/>
  <c r="CM261" i="146"/>
  <c r="CM257" i="146"/>
  <c r="CM251" i="146"/>
  <c r="CM246" i="146"/>
  <c r="CM242" i="146"/>
  <c r="CM237" i="146"/>
  <c r="CM233" i="146"/>
  <c r="CM227" i="146"/>
  <c r="CM222" i="146"/>
  <c r="CM217" i="146"/>
  <c r="CM212" i="146"/>
  <c r="CM208" i="146"/>
  <c r="CM204" i="146"/>
  <c r="CM199" i="146"/>
  <c r="CM195" i="146"/>
  <c r="CM191" i="146"/>
  <c r="CM187" i="146"/>
  <c r="CM182" i="146"/>
  <c r="CM178" i="146"/>
  <c r="CM174" i="146"/>
  <c r="CM170" i="146"/>
  <c r="CM166" i="146"/>
  <c r="CM162" i="146"/>
  <c r="CM158" i="146"/>
  <c r="CM154" i="146"/>
  <c r="CM150" i="146"/>
  <c r="CM146" i="146"/>
  <c r="CM142" i="146"/>
  <c r="CM138" i="146"/>
  <c r="CM134" i="146"/>
  <c r="CM130" i="146"/>
  <c r="CM126" i="146"/>
  <c r="CM122" i="146"/>
  <c r="CM118" i="146"/>
  <c r="CM114" i="146"/>
  <c r="CM110" i="146"/>
  <c r="CM106" i="146"/>
  <c r="CM102" i="146"/>
  <c r="CM98" i="146"/>
  <c r="CM94" i="146"/>
  <c r="CM90" i="146"/>
  <c r="CM86" i="146"/>
  <c r="CM82" i="146"/>
  <c r="CM78" i="146"/>
  <c r="CM74" i="146"/>
  <c r="CM70" i="146"/>
  <c r="CM66" i="146"/>
  <c r="CM62" i="146"/>
  <c r="CM58" i="146"/>
  <c r="CM54" i="146"/>
  <c r="CM50" i="146"/>
  <c r="CM46" i="146"/>
  <c r="CM42" i="146"/>
  <c r="CM38" i="146"/>
  <c r="CM34" i="146"/>
  <c r="CM30" i="146"/>
  <c r="CM26" i="146"/>
  <c r="CM22" i="146"/>
  <c r="CM18" i="146"/>
  <c r="CM278" i="146"/>
  <c r="CM273" i="146"/>
  <c r="CM268" i="146"/>
  <c r="CM264" i="146"/>
  <c r="CM260" i="146"/>
  <c r="CM256" i="146"/>
  <c r="CM250" i="146"/>
  <c r="CM245" i="146"/>
  <c r="CM240" i="146"/>
  <c r="CM236" i="146"/>
  <c r="CM232" i="146"/>
  <c r="CM226" i="146"/>
  <c r="CM220" i="146"/>
  <c r="CM216" i="146"/>
  <c r="CM211" i="146"/>
  <c r="CM207" i="146"/>
  <c r="CM203" i="146"/>
  <c r="CM198" i="146"/>
  <c r="CM194" i="146"/>
  <c r="CM190" i="146"/>
  <c r="CM185" i="146"/>
  <c r="CM181" i="146"/>
  <c r="CM177" i="146"/>
  <c r="CM173" i="146"/>
  <c r="CM169" i="146"/>
  <c r="CM165" i="146"/>
  <c r="CM161" i="146"/>
  <c r="CM157" i="146"/>
  <c r="CM153" i="146"/>
  <c r="CM149" i="146"/>
  <c r="CM145" i="146"/>
  <c r="CM141" i="146"/>
  <c r="CM137" i="146"/>
  <c r="CM133" i="146"/>
  <c r="CM129" i="146"/>
  <c r="CM125" i="146"/>
  <c r="CM121" i="146"/>
  <c r="CM117" i="146"/>
  <c r="CM113" i="146"/>
  <c r="CM109" i="146"/>
  <c r="CM105" i="146"/>
  <c r="CM101" i="146"/>
  <c r="CM97" i="146"/>
  <c r="CM93" i="146"/>
  <c r="CM89" i="146"/>
  <c r="CM85" i="146"/>
  <c r="CM81" i="146"/>
  <c r="CM77" i="146"/>
  <c r="CM73" i="146"/>
  <c r="CM69" i="146"/>
  <c r="CM65" i="146"/>
  <c r="CM61" i="146"/>
  <c r="CM57" i="146"/>
  <c r="CM53" i="146"/>
  <c r="CM49" i="146"/>
  <c r="CM45" i="146"/>
  <c r="CM41" i="146"/>
  <c r="CM37" i="146"/>
  <c r="CM33" i="146"/>
  <c r="CM29" i="146"/>
  <c r="CM25" i="146"/>
  <c r="CM21" i="146"/>
  <c r="CM17" i="146"/>
  <c r="CM277" i="146"/>
  <c r="CM271" i="146"/>
  <c r="CM267" i="146"/>
  <c r="CM263" i="146"/>
  <c r="CM259" i="146"/>
  <c r="CM254" i="146"/>
  <c r="CM249" i="146"/>
  <c r="CM244" i="146"/>
  <c r="CM239" i="146"/>
  <c r="CM235" i="146"/>
  <c r="CM231" i="146"/>
  <c r="CM224" i="146"/>
  <c r="CM219" i="146"/>
  <c r="CM215" i="146"/>
  <c r="CM210" i="146"/>
  <c r="CM206" i="146"/>
  <c r="CM202" i="146"/>
  <c r="CM197" i="146"/>
  <c r="CM193" i="146"/>
  <c r="CM189" i="146"/>
  <c r="CM184" i="146"/>
  <c r="CM180" i="146"/>
  <c r="CM176" i="146"/>
  <c r="CM172" i="146"/>
  <c r="CM168" i="146"/>
  <c r="CM164" i="146"/>
  <c r="CM160" i="146"/>
  <c r="CM156" i="146"/>
  <c r="CM152" i="146"/>
  <c r="CM148" i="146"/>
  <c r="CM144" i="146"/>
  <c r="CM140" i="146"/>
  <c r="CM136" i="146"/>
  <c r="CM132" i="146"/>
  <c r="CM128" i="146"/>
  <c r="CM124" i="146"/>
  <c r="CM120" i="146"/>
  <c r="CM116" i="146"/>
  <c r="CM112" i="146"/>
  <c r="CM108" i="146"/>
  <c r="CM104" i="146"/>
  <c r="CM100" i="146"/>
  <c r="CM96" i="146"/>
  <c r="CM92" i="146"/>
  <c r="CM88" i="146"/>
  <c r="CM84" i="146"/>
  <c r="CM80" i="146"/>
  <c r="CM76" i="146"/>
  <c r="CM72" i="146"/>
  <c r="CM68" i="146"/>
  <c r="CM64" i="146"/>
  <c r="CM60" i="146"/>
  <c r="CM56" i="146"/>
  <c r="CM52" i="146"/>
  <c r="CM48" i="146"/>
  <c r="CM44" i="146"/>
  <c r="CM40" i="146"/>
  <c r="CM36" i="146"/>
  <c r="CM32" i="146"/>
  <c r="CM28" i="146"/>
  <c r="CM24" i="146"/>
  <c r="CM20" i="146"/>
  <c r="CM15" i="146"/>
  <c r="BR277" i="146"/>
  <c r="BR256" i="146"/>
  <c r="BR260" i="146"/>
  <c r="BR264" i="146"/>
  <c r="BR268" i="146"/>
  <c r="BR249" i="146"/>
  <c r="BR243" i="146"/>
  <c r="BR247" i="146"/>
  <c r="BR234" i="146"/>
  <c r="BR238" i="146"/>
  <c r="BR226" i="146"/>
  <c r="BR224" i="146"/>
  <c r="BR215" i="146"/>
  <c r="BR212" i="146"/>
  <c r="BR208" i="146"/>
  <c r="BR204" i="146"/>
  <c r="BR199" i="146"/>
  <c r="BR195" i="146"/>
  <c r="BR191" i="146"/>
  <c r="BR187" i="146"/>
  <c r="BR18" i="146"/>
  <c r="BR279" i="146" s="1"/>
  <c r="BR282" i="146" s="1"/>
  <c r="BR22" i="146"/>
  <c r="BR26" i="146"/>
  <c r="BR31" i="146"/>
  <c r="BR35" i="146"/>
  <c r="BR39" i="146"/>
  <c r="BR43" i="146"/>
  <c r="BR47" i="146"/>
  <c r="BR51" i="146"/>
  <c r="BR55" i="146"/>
  <c r="BR59" i="146"/>
  <c r="BR63" i="146"/>
  <c r="BR67" i="146"/>
  <c r="BR71" i="146"/>
  <c r="BR75" i="146"/>
  <c r="BR79" i="146"/>
  <c r="BR83" i="146"/>
  <c r="BR87" i="146"/>
  <c r="BR93" i="146"/>
  <c r="BR97" i="146"/>
  <c r="BR101" i="146"/>
  <c r="BR105" i="146"/>
  <c r="BR109" i="146"/>
  <c r="BR113" i="146"/>
  <c r="BR117" i="146"/>
  <c r="BR121" i="146"/>
  <c r="BR125" i="146"/>
  <c r="BR129" i="146"/>
  <c r="BR133" i="146"/>
  <c r="BR137" i="146"/>
  <c r="BR141" i="146"/>
  <c r="BR145" i="146"/>
  <c r="BR149" i="146"/>
  <c r="BR153" i="146"/>
  <c r="BR157" i="146"/>
  <c r="BR161" i="146"/>
  <c r="BR165" i="146"/>
  <c r="BR169" i="146"/>
  <c r="BR173" i="146"/>
  <c r="BR177" i="146"/>
  <c r="BR181" i="146"/>
  <c r="BR185" i="146"/>
  <c r="BS17" i="146"/>
  <c r="BS21" i="146"/>
  <c r="BS25" i="146"/>
  <c r="BS29" i="146"/>
  <c r="BS33" i="146"/>
  <c r="BS37" i="146"/>
  <c r="BS41" i="146"/>
  <c r="BS45" i="146"/>
  <c r="BS49" i="146"/>
  <c r="BS53" i="146"/>
  <c r="BS57" i="146"/>
  <c r="BS61" i="146"/>
  <c r="BS65" i="146"/>
  <c r="BS69" i="146"/>
  <c r="BS73" i="146"/>
  <c r="BS77" i="146"/>
  <c r="BS81" i="146"/>
  <c r="BS85" i="146"/>
  <c r="BS89" i="146"/>
  <c r="BS93" i="146"/>
  <c r="BS97" i="146"/>
  <c r="BS101" i="146"/>
  <c r="BS105" i="146"/>
  <c r="BS109" i="146"/>
  <c r="BS113" i="146"/>
  <c r="BS117" i="146"/>
  <c r="BS121" i="146"/>
  <c r="BS125" i="146"/>
  <c r="BS129" i="146"/>
  <c r="BS133" i="146"/>
  <c r="BS137" i="146"/>
  <c r="BS141" i="146"/>
  <c r="BS145" i="146"/>
  <c r="BS149" i="146"/>
  <c r="BS153" i="146"/>
  <c r="BS157" i="146"/>
  <c r="BS161" i="146"/>
  <c r="BS165" i="146"/>
  <c r="BS169" i="146"/>
  <c r="BS173" i="146"/>
  <c r="BS177" i="146"/>
  <c r="BS181" i="146"/>
  <c r="BS185" i="146"/>
  <c r="BS190" i="146"/>
  <c r="BS194" i="146"/>
  <c r="BS198" i="146"/>
  <c r="BS203" i="146"/>
  <c r="BS207" i="146"/>
  <c r="BS211" i="146"/>
  <c r="BS216" i="146"/>
  <c r="BS220" i="146"/>
  <c r="BS226" i="146"/>
  <c r="BS232" i="146"/>
  <c r="BS236" i="146"/>
  <c r="BS240" i="146"/>
  <c r="BS245" i="146"/>
  <c r="BS250" i="146"/>
  <c r="BS256" i="146"/>
  <c r="BS260" i="146"/>
  <c r="BS264" i="146"/>
  <c r="BS268" i="146"/>
  <c r="BS273" i="146"/>
  <c r="BT18" i="146"/>
  <c r="BT22" i="146"/>
  <c r="BT26" i="146"/>
  <c r="BT30" i="146"/>
  <c r="BT34" i="146"/>
  <c r="BT38" i="146"/>
  <c r="BT42" i="146"/>
  <c r="BT46" i="146"/>
  <c r="BT50" i="146"/>
  <c r="BT54" i="146"/>
  <c r="BT58" i="146"/>
  <c r="BT62" i="146"/>
  <c r="BT66" i="146"/>
  <c r="BT70" i="146"/>
  <c r="BT74" i="146"/>
  <c r="BT78" i="146"/>
  <c r="BT82" i="146"/>
  <c r="BT86" i="146"/>
  <c r="BT90" i="146"/>
  <c r="BT94" i="146"/>
  <c r="BT98" i="146"/>
  <c r="BT102" i="146"/>
  <c r="BT106" i="146"/>
  <c r="BT110" i="146"/>
  <c r="BT114" i="146"/>
  <c r="BT118" i="146"/>
  <c r="BT122" i="146"/>
  <c r="BT126" i="146"/>
  <c r="BT130" i="146"/>
  <c r="BT134" i="146"/>
  <c r="BT138" i="146"/>
  <c r="BT142" i="146"/>
  <c r="BT146" i="146"/>
  <c r="BT150" i="146"/>
  <c r="BT154" i="146"/>
  <c r="BT158" i="146"/>
  <c r="BT162" i="146"/>
  <c r="BT166" i="146"/>
  <c r="BT170" i="146"/>
  <c r="BT174" i="146"/>
  <c r="BT178" i="146"/>
  <c r="BT182" i="146"/>
  <c r="BT188" i="146"/>
  <c r="BT196" i="146"/>
  <c r="BT205" i="146"/>
  <c r="BT222" i="146"/>
  <c r="BT242" i="146"/>
  <c r="BT261" i="146"/>
  <c r="BV14" i="146"/>
  <c r="BW20" i="146"/>
  <c r="BX25" i="146"/>
  <c r="BV31" i="146"/>
  <c r="BW36" i="146"/>
  <c r="BX41" i="146"/>
  <c r="BV47" i="146"/>
  <c r="BW52" i="146"/>
  <c r="BX57" i="146"/>
  <c r="BV63" i="146"/>
  <c r="BW68" i="146"/>
  <c r="BX73" i="146"/>
  <c r="BV79" i="146"/>
  <c r="BW84" i="146"/>
  <c r="BX89" i="146"/>
  <c r="BV95" i="146"/>
  <c r="BW100" i="146"/>
  <c r="BX105" i="146"/>
  <c r="BV111" i="146"/>
  <c r="BW116" i="146"/>
  <c r="BX121" i="146"/>
  <c r="BV127" i="146"/>
  <c r="BW132" i="146"/>
  <c r="BX137" i="146"/>
  <c r="BV143" i="146"/>
  <c r="CR67" i="146"/>
  <c r="CR147" i="146"/>
  <c r="CR23" i="146"/>
  <c r="CQ35" i="146"/>
  <c r="CR35" i="146" s="1"/>
  <c r="CR39" i="146"/>
  <c r="CQ51" i="146"/>
  <c r="CR51" i="146" s="1"/>
  <c r="CR55" i="146"/>
  <c r="CQ67" i="146"/>
  <c r="CR70" i="146"/>
  <c r="CR86" i="146"/>
  <c r="CR87" i="146"/>
  <c r="CQ99" i="146"/>
  <c r="CR99" i="146" s="1"/>
  <c r="CR103" i="146"/>
  <c r="CR118" i="146"/>
  <c r="CR119" i="146"/>
  <c r="CQ131" i="146"/>
  <c r="CR131" i="146" s="1"/>
  <c r="CR134" i="146"/>
  <c r="CR135" i="146"/>
  <c r="CQ147" i="146"/>
  <c r="CR151" i="146"/>
  <c r="CQ163" i="146"/>
  <c r="CR163" i="146" s="1"/>
  <c r="CR166" i="146"/>
  <c r="CR167" i="146"/>
  <c r="CR182" i="146"/>
  <c r="CR183" i="146"/>
  <c r="CR199" i="146"/>
  <c r="CQ211" i="146"/>
  <c r="CR211" i="146" s="1"/>
  <c r="CR215" i="146"/>
  <c r="CQ227" i="146"/>
  <c r="CR227" i="146" s="1"/>
  <c r="CR230" i="146"/>
  <c r="CR231" i="146"/>
  <c r="CQ243" i="146"/>
  <c r="CR243" i="146" s="1"/>
  <c r="CR247" i="146"/>
  <c r="CQ259" i="146"/>
  <c r="CR259" i="146" s="1"/>
  <c r="CR262" i="146"/>
  <c r="CR263" i="146"/>
  <c r="CQ275" i="146"/>
  <c r="CR275" i="146" s="1"/>
  <c r="CR278" i="146"/>
  <c r="CR26" i="146"/>
  <c r="CR27" i="146"/>
  <c r="CR42" i="146"/>
  <c r="CR43" i="146"/>
  <c r="CR58" i="146"/>
  <c r="CR59" i="146"/>
  <c r="CR74" i="146"/>
  <c r="CR75" i="146"/>
  <c r="CR90" i="146"/>
  <c r="CR91" i="146"/>
  <c r="CR106" i="146"/>
  <c r="CR107" i="146"/>
  <c r="CR122" i="146"/>
  <c r="CR123" i="146"/>
  <c r="CR138" i="146"/>
  <c r="CR139" i="146"/>
  <c r="CR154" i="146"/>
  <c r="CR155" i="146"/>
  <c r="CR170" i="146"/>
  <c r="CR171" i="146"/>
  <c r="CR186" i="146"/>
  <c r="CR187" i="146"/>
  <c r="CR202" i="146"/>
  <c r="CR203" i="146"/>
  <c r="CR218" i="146"/>
  <c r="CR219" i="146"/>
  <c r="CR234" i="146"/>
  <c r="CR235" i="146"/>
  <c r="CR250" i="146"/>
  <c r="CR266" i="146"/>
  <c r="CR15" i="146"/>
  <c r="CR31" i="146"/>
  <c r="CR46" i="146"/>
  <c r="CR47" i="146"/>
  <c r="CR62" i="146"/>
  <c r="CR63" i="146"/>
  <c r="CR78" i="146"/>
  <c r="CR79" i="146"/>
  <c r="CR94" i="146"/>
  <c r="CR95" i="146"/>
  <c r="CR110" i="146"/>
  <c r="CR111" i="146"/>
  <c r="CR126" i="146"/>
  <c r="CR127" i="146"/>
  <c r="CR142" i="146"/>
  <c r="CR143" i="146"/>
  <c r="CR158" i="146"/>
  <c r="CR159" i="146"/>
  <c r="CR174" i="146"/>
  <c r="CR191" i="146"/>
  <c r="CR206" i="146"/>
  <c r="CR207" i="146"/>
  <c r="CR222" i="146"/>
  <c r="CR223" i="146"/>
  <c r="CR239" i="146"/>
  <c r="CR254" i="146"/>
  <c r="CR270" i="146"/>
  <c r="CR18" i="146"/>
  <c r="CQ22" i="146"/>
  <c r="CR22" i="146" s="1"/>
  <c r="CR34" i="146"/>
  <c r="CQ38" i="146"/>
  <c r="CR38" i="146" s="1"/>
  <c r="CR50" i="146"/>
  <c r="CR66" i="146"/>
  <c r="CR82" i="146"/>
  <c r="CR98" i="146"/>
  <c r="CQ102" i="146"/>
  <c r="CR102" i="146" s="1"/>
  <c r="CR114" i="146"/>
  <c r="CR130" i="146"/>
  <c r="CQ150" i="146"/>
  <c r="CR150" i="146" s="1"/>
  <c r="CR162" i="146"/>
  <c r="CR178" i="146"/>
  <c r="CR194" i="146"/>
  <c r="CR210" i="146"/>
  <c r="CQ214" i="146"/>
  <c r="CR214" i="146" s="1"/>
  <c r="CR226" i="146"/>
  <c r="CQ246" i="146"/>
  <c r="CR246" i="146" s="1"/>
  <c r="CR258" i="146"/>
  <c r="CR274" i="146"/>
  <c r="BW279" i="146"/>
  <c r="BW282" i="146" s="1"/>
  <c r="CR17" i="146"/>
  <c r="CR21" i="146"/>
  <c r="CR25" i="146"/>
  <c r="CR29" i="146"/>
  <c r="CR33" i="146"/>
  <c r="CR37" i="146"/>
  <c r="CR41" i="146"/>
  <c r="CR45" i="146"/>
  <c r="CR49" i="146"/>
  <c r="CR53" i="146"/>
  <c r="CR57" i="146"/>
  <c r="CR61" i="146"/>
  <c r="CR65" i="146"/>
  <c r="CR69" i="146"/>
  <c r="CR73" i="146"/>
  <c r="CR77" i="146"/>
  <c r="CR81" i="146"/>
  <c r="CR85" i="146"/>
  <c r="CR89" i="146"/>
  <c r="CR93" i="146"/>
  <c r="CR97" i="146"/>
  <c r="CR101" i="146"/>
  <c r="CR105" i="146"/>
  <c r="CR109" i="146"/>
  <c r="CR113" i="146"/>
  <c r="CR117" i="146"/>
  <c r="CR121" i="146"/>
  <c r="CR125" i="146"/>
  <c r="CR129" i="146"/>
  <c r="CR133" i="146"/>
  <c r="CR137" i="146"/>
  <c r="CR141" i="146"/>
  <c r="CR145" i="146"/>
  <c r="CR149" i="146"/>
  <c r="CR153" i="146"/>
  <c r="CR157" i="146"/>
  <c r="CR161" i="146"/>
  <c r="CR165" i="146"/>
  <c r="CR169" i="146"/>
  <c r="CR173" i="146"/>
  <c r="CR177" i="146"/>
  <c r="CR181" i="146"/>
  <c r="CR185" i="146"/>
  <c r="CR189" i="146"/>
  <c r="CR193" i="146"/>
  <c r="CR197" i="146"/>
  <c r="CR201" i="146"/>
  <c r="CR205" i="146"/>
  <c r="CR209" i="146"/>
  <c r="CR213" i="146"/>
  <c r="CR217" i="146"/>
  <c r="CR221" i="146"/>
  <c r="CR225" i="146"/>
  <c r="CR229" i="146"/>
  <c r="CR233" i="146"/>
  <c r="CR237" i="146"/>
  <c r="CR241" i="146"/>
  <c r="CR245" i="146"/>
  <c r="CR249" i="146"/>
  <c r="CR253" i="146"/>
  <c r="CR257" i="146"/>
  <c r="CR261" i="146"/>
  <c r="CR265" i="146"/>
  <c r="CR269" i="146"/>
  <c r="CR273" i="146"/>
  <c r="CR277" i="146"/>
  <c r="CD279" i="146"/>
  <c r="CD282" i="146" s="1"/>
  <c r="AJ244" i="146"/>
  <c r="K279" i="146"/>
  <c r="P279" i="146"/>
  <c r="BX279" i="146" l="1"/>
  <c r="BX282" i="146" s="1"/>
  <c r="BV279" i="146"/>
  <c r="BV282" i="146" s="1"/>
  <c r="CM279" i="146"/>
  <c r="CM282" i="146" s="1"/>
  <c r="CI279" i="146"/>
  <c r="CI282" i="146" s="1"/>
  <c r="CN279" i="146"/>
  <c r="CN282" i="146" s="1"/>
  <c r="CR281" i="146"/>
  <c r="CP282" i="146"/>
  <c r="CJ279" i="146"/>
  <c r="CJ282" i="146" s="1"/>
  <c r="CQ279" i="146"/>
  <c r="CQ282" i="146" s="1"/>
  <c r="BS279" i="146"/>
  <c r="BS282" i="146" s="1"/>
  <c r="CR279" i="146" l="1"/>
  <c r="CR282" i="146" s="1"/>
</calcChain>
</file>

<file path=xl/sharedStrings.xml><?xml version="1.0" encoding="utf-8"?>
<sst xmlns="http://schemas.openxmlformats.org/spreadsheetml/2006/main" count="1005" uniqueCount="350">
  <si>
    <t>Городское поселение Гаврилов - Ям</t>
  </si>
  <si>
    <t>№ п/п</t>
  </si>
  <si>
    <t>Наименование улицы, номер дома</t>
  </si>
  <si>
    <t>Переходящие остатки денежных средств (на конец периода)</t>
  </si>
  <si>
    <t>Текущий ремонт</t>
  </si>
  <si>
    <t>Информация о наличии претензий по качеству выполненных работ (оказанных услуг)</t>
  </si>
  <si>
    <t>Общая информация по предоставленным коммунальным услугам</t>
  </si>
  <si>
    <t>Переходящие остатки денежных средств (на начало периода)</t>
  </si>
  <si>
    <t>Утилизация ТБО</t>
  </si>
  <si>
    <t>Холодное водоснабжение</t>
  </si>
  <si>
    <t>Горячее водоснабжение</t>
  </si>
  <si>
    <t>Водоотведение</t>
  </si>
  <si>
    <t>Теплоснабжение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</si>
  <si>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</si>
  <si>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</si>
  <si>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Параметры формы</t>
  </si>
  <si>
    <t>Наименование параметра</t>
  </si>
  <si>
    <t>Единица измерения</t>
  </si>
  <si>
    <t>А</t>
  </si>
  <si>
    <t>Б</t>
  </si>
  <si>
    <t>"</t>
  </si>
  <si>
    <t>Наименование показателя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</si>
  <si>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</si>
  <si>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</si>
  <si>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</si>
  <si>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Дата заполнения/ внесения изменений</t>
  </si>
  <si>
    <t>Дата начала отчетного периода</t>
  </si>
  <si>
    <t>Дата конца отчетного периода</t>
  </si>
  <si>
    <t>Задолженность потребителей (на начало периода)</t>
  </si>
  <si>
    <t>- за содержание дома</t>
  </si>
  <si>
    <t>- за текущий ремонт</t>
  </si>
  <si>
    <t>- за услуги управления</t>
  </si>
  <si>
    <t>в том числе</t>
  </si>
  <si>
    <t>Начислено за услуги (работы) по содержанию и текущему ремонту всего: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</si>
  <si>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</si>
  <si>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</si>
  <si>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</si>
  <si>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</si>
  <si>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</si>
  <si>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</si>
  <si>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</si>
  <si>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</si>
  <si>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(услуг)).</t>
  </si>
  <si>
    <t>Получено денежных средств, всего, руб.</t>
  </si>
  <si>
    <t xml:space="preserve">Работы, необходимые для надлежащего содержания несущих конструкций многоквартирных домов </t>
  </si>
  <si>
    <t>Годовая фактическая стоимость работ (услуг), руб.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</si>
  <si>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</si>
  <si>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наименование работ (услуг) 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</si>
  <si>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документа).</t>
  </si>
  <si>
    <t>Работы и услуги по содержанию иного общего имущества в многоквартирном доме</t>
  </si>
  <si>
    <t>Управление жилищным фондом</t>
  </si>
  <si>
    <t>периодичность выполнения работ</t>
  </si>
  <si>
    <t>по мере необходимости</t>
  </si>
  <si>
    <t>ежемесячно</t>
  </si>
  <si>
    <t>Стоимость за 1 кв. м, руб.коп.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</si>
  <si>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</si>
  <si>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</si>
  <si>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</si>
  <si>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перерасчета, руб.</t>
  </si>
  <si>
    <t>Информация о предоставленных коммунальных услугах (заполняется по каждой коммунальной услуге) &lt;*&gt;</t>
  </si>
  <si>
    <t>Вид коммунальной услуги</t>
  </si>
  <si>
    <t>Общий объем потребления</t>
  </si>
  <si>
    <t>Начислено потребителям</t>
  </si>
  <si>
    <t>Оплачено потребителями</t>
  </si>
  <si>
    <t>Задолженность потребителей</t>
  </si>
  <si>
    <t>Единица измерения, куб. м, руб.</t>
  </si>
  <si>
    <t>Воодоотведение</t>
  </si>
  <si>
    <t>Начислено поставщиком (поставщиками) коммунального ресурса, руб</t>
  </si>
  <si>
    <t>Оплачено поставщику (поставщикам) коммунального ресурса, руб.</t>
  </si>
  <si>
    <t>Задолженность перед поставщиком (поставщиками) коммунального ресурса, руб.</t>
  </si>
  <si>
    <t>Размер пени и штрафов, уплаченные поставщику (поставщикам) коммунального ресурса,руб.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</si>
  <si>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</si>
  <si>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</si>
  <si>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работы, руб.</t>
  </si>
  <si>
    <t>Общая информация о выполняемых работах (оказываемых услугах) по содержанию и текущему ремонту общего имущества в МКД</t>
  </si>
  <si>
    <t>Всего по ООО УЖК</t>
  </si>
  <si>
    <t>21-22</t>
  </si>
  <si>
    <t>23,24,25,26</t>
  </si>
  <si>
    <t>37,38,39</t>
  </si>
  <si>
    <t>Единица измерения, Гкал, руб.</t>
  </si>
  <si>
    <t>Площадь МКД, кв.м</t>
  </si>
  <si>
    <t>Форма 2.8.  Отчет об исполнении договора управления по ООО "Управляющая жилищная компания" г. Гаврилов - Ям за 2017 год</t>
  </si>
  <si>
    <t>Электроснабжение</t>
  </si>
  <si>
    <t>Газоснабжение</t>
  </si>
  <si>
    <t>ООО"УЖК", Дома(Архивные)</t>
  </si>
  <si>
    <t>ул. Первомайская д.10 снят</t>
  </si>
  <si>
    <t>ул. Северная д.48 снят</t>
  </si>
  <si>
    <t xml:space="preserve">ул. Коммунистическая д.1 </t>
  </si>
  <si>
    <t xml:space="preserve">ул. Победы д.1 </t>
  </si>
  <si>
    <t>ул. Труфанова д.8 б</t>
  </si>
  <si>
    <t xml:space="preserve">ул. Труфанова д.8 </t>
  </si>
  <si>
    <t xml:space="preserve">ул. Коммунистическая д.8 </t>
  </si>
  <si>
    <t xml:space="preserve">ул. Энгельса д.8 </t>
  </si>
  <si>
    <t xml:space="preserve">ул. Профсоюзная д.8 </t>
  </si>
  <si>
    <t xml:space="preserve">ул. Чапаева д.8 </t>
  </si>
  <si>
    <t xml:space="preserve">ул. Коммунистическая д.9 </t>
  </si>
  <si>
    <t xml:space="preserve">ул. Спортивная д.9 </t>
  </si>
  <si>
    <t xml:space="preserve">ул. Зои Зубрицкой д.9 </t>
  </si>
  <si>
    <t xml:space="preserve">ул. Комарова д.9 </t>
  </si>
  <si>
    <t xml:space="preserve">ул. Кирова  д.10 </t>
  </si>
  <si>
    <t xml:space="preserve">ул. Коммунистическая д.10 </t>
  </si>
  <si>
    <t xml:space="preserve">ул. Луначарского д.10 </t>
  </si>
  <si>
    <t xml:space="preserve">ул. Спортивная д.10 </t>
  </si>
  <si>
    <t xml:space="preserve">ул. Зои Зубрицкой д.10 </t>
  </si>
  <si>
    <t xml:space="preserve">ул. Комарова д.10 </t>
  </si>
  <si>
    <t xml:space="preserve">ул. Белинского д.10 </t>
  </si>
  <si>
    <t xml:space="preserve">ул. Патова д.10 </t>
  </si>
  <si>
    <t xml:space="preserve">ул. Семашко д.10 </t>
  </si>
  <si>
    <t xml:space="preserve">ул. Спортивная д.11 </t>
  </si>
  <si>
    <t xml:space="preserve">ул. Комарова д.11 </t>
  </si>
  <si>
    <t>ул. Труфанова д.11 снят</t>
  </si>
  <si>
    <t xml:space="preserve">ул. Семашко д.11 </t>
  </si>
  <si>
    <t xml:space="preserve">ул. Клубная д.12 </t>
  </si>
  <si>
    <t xml:space="preserve">ул. Луначарского д.12 </t>
  </si>
  <si>
    <t xml:space="preserve">ул. Спортивная д.12 </t>
  </si>
  <si>
    <t xml:space="preserve">ул. Северная д.12 </t>
  </si>
  <si>
    <t xml:space="preserve">ул. Комарова д.12 </t>
  </si>
  <si>
    <t xml:space="preserve">ул. Патова д.12 </t>
  </si>
  <si>
    <t xml:space="preserve">ул. Пирогова д.12 </t>
  </si>
  <si>
    <t xml:space="preserve">ул. Труфанова д.12 </t>
  </si>
  <si>
    <t>ул. Пирогова д.1 б</t>
  </si>
  <si>
    <t xml:space="preserve">ул. Кирова  д.12 </t>
  </si>
  <si>
    <t xml:space="preserve">ул. Семашко д.12 </t>
  </si>
  <si>
    <t xml:space="preserve">ул. Труфанова д.13 </t>
  </si>
  <si>
    <t xml:space="preserve">ул. Комарова д.13 </t>
  </si>
  <si>
    <t xml:space="preserve">ул. Спортивная д.13 </t>
  </si>
  <si>
    <t xml:space="preserve">ул. Семашко д.13 </t>
  </si>
  <si>
    <t xml:space="preserve">ул. Зои Зубрицкой д.13 </t>
  </si>
  <si>
    <t xml:space="preserve">ул. Коммунистическая д.2 </t>
  </si>
  <si>
    <t xml:space="preserve">ул. Луначарского д.14 </t>
  </si>
  <si>
    <t xml:space="preserve">ул. Труфанова д.14 </t>
  </si>
  <si>
    <t xml:space="preserve">ул. Юбилейный  пр. д.14 </t>
  </si>
  <si>
    <t xml:space="preserve">ул. Комарова д.14 </t>
  </si>
  <si>
    <t xml:space="preserve">ул. Пирогова д.14 </t>
  </si>
  <si>
    <t xml:space="preserve">ул. Спортивная д.15 </t>
  </si>
  <si>
    <t xml:space="preserve">ул. Труфанова д.15 </t>
  </si>
  <si>
    <t xml:space="preserve">ул. Комарова д.15 </t>
  </si>
  <si>
    <t xml:space="preserve">ул. Луначарского д.2 </t>
  </si>
  <si>
    <t xml:space="preserve">ул. Пирогова д.15 </t>
  </si>
  <si>
    <t xml:space="preserve">ул. Семашко д.15 </t>
  </si>
  <si>
    <t xml:space="preserve">ул. Зои Зубрицкой д.15 </t>
  </si>
  <si>
    <t xml:space="preserve">ул. Луначарского д.16 </t>
  </si>
  <si>
    <t xml:space="preserve">ул. Комарова д.16 </t>
  </si>
  <si>
    <t xml:space="preserve">ул. Зои Зубрицкой д.16 </t>
  </si>
  <si>
    <t>ул. Пионерская д.16 снят</t>
  </si>
  <si>
    <t xml:space="preserve">ул. Комарова д.2 </t>
  </si>
  <si>
    <t xml:space="preserve">ул. Семашко д.16 </t>
  </si>
  <si>
    <t xml:space="preserve">ул. Комарова д.17 </t>
  </si>
  <si>
    <t xml:space="preserve">ул. Зои Зубрицкой д.17 </t>
  </si>
  <si>
    <t xml:space="preserve">ул. Комарова д.18 </t>
  </si>
  <si>
    <t xml:space="preserve">ул. Зои Зубрицкой д.18 </t>
  </si>
  <si>
    <t xml:space="preserve">ул. Зои Зубрицкой д.19 </t>
  </si>
  <si>
    <t xml:space="preserve">ул. Семашко д.19 </t>
  </si>
  <si>
    <t xml:space="preserve">ул. Комарова д.20 </t>
  </si>
  <si>
    <t xml:space="preserve">ул. Октябрьская д.2 </t>
  </si>
  <si>
    <t xml:space="preserve">ул. Зои Зубрицкой д.20 </t>
  </si>
  <si>
    <t xml:space="preserve">ул. Зои Зубрицкой д.21 </t>
  </si>
  <si>
    <t xml:space="preserve">ул. Чапаева д.22 </t>
  </si>
  <si>
    <t xml:space="preserve">ул. Чапаева д.23 </t>
  </si>
  <si>
    <t xml:space="preserve">ул. Зои Зубрицкой д.23 </t>
  </si>
  <si>
    <t xml:space="preserve">ул. Северная д.24 </t>
  </si>
  <si>
    <t xml:space="preserve">ул. Труфанова д.2 </t>
  </si>
  <si>
    <t xml:space="preserve">ул. Зои Зубрицкой д.24 </t>
  </si>
  <si>
    <t xml:space="preserve">ул. Ленина д.24 </t>
  </si>
  <si>
    <t xml:space="preserve">ул. Чапаева д.25 </t>
  </si>
  <si>
    <t>ул. Победы д.25 а</t>
  </si>
  <si>
    <t xml:space="preserve">ул. Зои Зубрицкой д.26 </t>
  </si>
  <si>
    <t>ул. Зои Зубрицкой д.26 а</t>
  </si>
  <si>
    <t xml:space="preserve">ул. Чапаева д.27 </t>
  </si>
  <si>
    <t xml:space="preserve">ул. Зои Зубрицкой д.27 </t>
  </si>
  <si>
    <t xml:space="preserve">ул. Зои Зубрицкой д.28 </t>
  </si>
  <si>
    <t xml:space="preserve">ул. Кирова  д.1 </t>
  </si>
  <si>
    <t>ул. Победы д.28 а</t>
  </si>
  <si>
    <t xml:space="preserve">ул. Северная д.29 </t>
  </si>
  <si>
    <t xml:space="preserve">ул. Ленина д.30 </t>
  </si>
  <si>
    <t xml:space="preserve">ул. Советская д.31 </t>
  </si>
  <si>
    <t xml:space="preserve">ул. Чапаева д.31 </t>
  </si>
  <si>
    <t xml:space="preserve">ул. Зои Зубрицкой д.31 </t>
  </si>
  <si>
    <t xml:space="preserve">ул. Северная д.31 </t>
  </si>
  <si>
    <t xml:space="preserve">ул. Северная д.32 </t>
  </si>
  <si>
    <t xml:space="preserve">ул. Зои Зубрицкой д.33 </t>
  </si>
  <si>
    <t xml:space="preserve">ул. Северная д.34 </t>
  </si>
  <si>
    <t xml:space="preserve">ул. Северная д.35 </t>
  </si>
  <si>
    <t xml:space="preserve">ул. Ленина д.35 </t>
  </si>
  <si>
    <t xml:space="preserve">ул. Герцена д.42 </t>
  </si>
  <si>
    <t xml:space="preserve">ул. Клубная д.42 </t>
  </si>
  <si>
    <t xml:space="preserve">ул. Менжинского д.44 </t>
  </si>
  <si>
    <t xml:space="preserve">ул. Северная д.44 </t>
  </si>
  <si>
    <t xml:space="preserve">ул. Менжинского д.46 </t>
  </si>
  <si>
    <t xml:space="preserve">ул. Менжинского д.48 </t>
  </si>
  <si>
    <t>ул. Менжинского д.48 а</t>
  </si>
  <si>
    <t xml:space="preserve">ул. Володарского д.2 </t>
  </si>
  <si>
    <t xml:space="preserve">ул. Менжинского д.50 </t>
  </si>
  <si>
    <t xml:space="preserve">ул. Менжинского д.52 </t>
  </si>
  <si>
    <t>ул. Менжинского д.53 а</t>
  </si>
  <si>
    <t xml:space="preserve">ул. Менжинского д.54 </t>
  </si>
  <si>
    <t xml:space="preserve">ул. Менжинского д.56 </t>
  </si>
  <si>
    <t xml:space="preserve">ул. Менжинского д.58 </t>
  </si>
  <si>
    <t xml:space="preserve">ул. Советская д.59 </t>
  </si>
  <si>
    <t xml:space="preserve">ул. Новая ул. д.2 </t>
  </si>
  <si>
    <t xml:space="preserve">ул. Менжинского д.62 </t>
  </si>
  <si>
    <t xml:space="preserve">ул. Менжинского д.64 </t>
  </si>
  <si>
    <t xml:space="preserve">ул. Розы Люксембург д.2 </t>
  </si>
  <si>
    <t xml:space="preserve">ул. Энгельса д.2 </t>
  </si>
  <si>
    <t xml:space="preserve">ул. Коммунистическая д.3 </t>
  </si>
  <si>
    <t xml:space="preserve">ул. Юбилейный  пр. д.3 </t>
  </si>
  <si>
    <t xml:space="preserve">ул. Комарова д.3 </t>
  </si>
  <si>
    <t>ул. Северная д.3 а</t>
  </si>
  <si>
    <t xml:space="preserve">ул. Труфанова д.3 </t>
  </si>
  <si>
    <t xml:space="preserve">ул. Сосновая д.3 </t>
  </si>
  <si>
    <t>ул. Октябрьская д.3 а</t>
  </si>
  <si>
    <t xml:space="preserve">ул. Труфанова д.1 </t>
  </si>
  <si>
    <t>ул. Чкалова д.3 снят</t>
  </si>
  <si>
    <t xml:space="preserve">ул. Пирогова д.3 </t>
  </si>
  <si>
    <t xml:space="preserve">ул. Коммунистическая д.4 </t>
  </si>
  <si>
    <t xml:space="preserve">ул. Луначарского д.4 </t>
  </si>
  <si>
    <t xml:space="preserve">ул. Юбилейный  пр. д.4 </t>
  </si>
  <si>
    <t xml:space="preserve">ул. Комарова д.4 </t>
  </si>
  <si>
    <t xml:space="preserve">ул. Семашко д.4 </t>
  </si>
  <si>
    <t xml:space="preserve">ул. Труфанова д.4 </t>
  </si>
  <si>
    <t xml:space="preserve">ул. Советская д.4 </t>
  </si>
  <si>
    <t xml:space="preserve">ул. Садовая д.4 </t>
  </si>
  <si>
    <t xml:space="preserve">ул. Шишкина д.4 </t>
  </si>
  <si>
    <t>ул. Северная д.4 б</t>
  </si>
  <si>
    <t xml:space="preserve">ул. Пирогова д.4 </t>
  </si>
  <si>
    <t xml:space="preserve">ул. Коммунистическая д.5 </t>
  </si>
  <si>
    <t xml:space="preserve">ул. Спортивная д.5 </t>
  </si>
  <si>
    <t xml:space="preserve">ул. Пирогова д.5 </t>
  </si>
  <si>
    <t xml:space="preserve">ул. Семашко д.5 </t>
  </si>
  <si>
    <t xml:space="preserve">ул. Труфанова д.5 </t>
  </si>
  <si>
    <t xml:space="preserve">ул. Сосновая д.5 </t>
  </si>
  <si>
    <t xml:space="preserve">ул. Кирова  д.5 </t>
  </si>
  <si>
    <t xml:space="preserve">ул. Красноармейская д.5 </t>
  </si>
  <si>
    <t xml:space="preserve">ул. Коммунистическая д.6 </t>
  </si>
  <si>
    <t xml:space="preserve">ул. Луначарского д.6 </t>
  </si>
  <si>
    <t xml:space="preserve">ул. Спортивная д.6 </t>
  </si>
  <si>
    <t xml:space="preserve">ул. Энгельса д.6 </t>
  </si>
  <si>
    <t xml:space="preserve">ул. Семашко д.6 </t>
  </si>
  <si>
    <t>ул. Кольцова д.6 снят</t>
  </si>
  <si>
    <t xml:space="preserve">ул. Блюхера д.1 </t>
  </si>
  <si>
    <t xml:space="preserve">ул. Шишкина д.6 </t>
  </si>
  <si>
    <t xml:space="preserve">ул. Чапаева д.6 </t>
  </si>
  <si>
    <t xml:space="preserve">ул. Строителей д.6 </t>
  </si>
  <si>
    <t xml:space="preserve">ул. Коммунистическая д.7 </t>
  </si>
  <si>
    <t xml:space="preserve">ул. Спортивная д.7 </t>
  </si>
  <si>
    <t xml:space="preserve">ул. Зои Зубрицкой д.7 </t>
  </si>
  <si>
    <t xml:space="preserve">ул. Комарова д.7 </t>
  </si>
  <si>
    <t xml:space="preserve">ул. Семашко д.7 </t>
  </si>
  <si>
    <t xml:space="preserve">ул. Труфанова д.7 </t>
  </si>
  <si>
    <t xml:space="preserve">ул. Зеленая д.7 </t>
  </si>
  <si>
    <t xml:space="preserve">ул. Юбилейный  пр. д.7 </t>
  </si>
  <si>
    <t xml:space="preserve">ул. Луначарского д.8 </t>
  </si>
  <si>
    <t xml:space="preserve">ул. Спортивная д.8 </t>
  </si>
  <si>
    <t>ул. Труфанова д.8 а</t>
  </si>
  <si>
    <t xml:space="preserve">ул. Комарова д.8 </t>
  </si>
  <si>
    <t xml:space="preserve">ул. Семашко д.8 </t>
  </si>
  <si>
    <t xml:space="preserve">ул. Победы д.54 </t>
  </si>
  <si>
    <t xml:space="preserve">ул. Победы д.61 </t>
  </si>
  <si>
    <t xml:space="preserve">ул. Победы д.62 </t>
  </si>
  <si>
    <t xml:space="preserve">ул. Победы д.63 </t>
  </si>
  <si>
    <t xml:space="preserve">ул. Победы д.64 </t>
  </si>
  <si>
    <t xml:space="preserve">ул. Победы д.65 </t>
  </si>
  <si>
    <t xml:space="preserve">ул. Победы д.66 </t>
  </si>
  <si>
    <t>ул. Победы д.67 а</t>
  </si>
  <si>
    <t xml:space="preserve">ул. Победы д.68 </t>
  </si>
  <si>
    <t xml:space="preserve">ул. Победы д.69 </t>
  </si>
  <si>
    <t xml:space="preserve">ул. Победы д.70 </t>
  </si>
  <si>
    <t xml:space="preserve">пр. Машиностроителей д.3 </t>
  </si>
  <si>
    <t xml:space="preserve">пр. Машиностроителей д.5 </t>
  </si>
  <si>
    <t xml:space="preserve">ул. Северная д.13 </t>
  </si>
  <si>
    <t xml:space="preserve">ул. Северная д.18 </t>
  </si>
  <si>
    <t xml:space="preserve">ул. Северная д.33 </t>
  </si>
  <si>
    <t xml:space="preserve">ул. Северная д.36 </t>
  </si>
  <si>
    <t xml:space="preserve">ул. Северная д.37 </t>
  </si>
  <si>
    <t xml:space="preserve">ул. Северная д.39 </t>
  </si>
  <si>
    <t xml:space="preserve">ул. Северная д.41 </t>
  </si>
  <si>
    <t xml:space="preserve">ул. Северная д.45 </t>
  </si>
  <si>
    <t xml:space="preserve">ул. Северная д.47 </t>
  </si>
  <si>
    <t xml:space="preserve">ул. Северная д.49 </t>
  </si>
  <si>
    <t>ул. Северная д.1 б</t>
  </si>
  <si>
    <t xml:space="preserve">ул. Северная д.6 </t>
  </si>
  <si>
    <t xml:space="preserve">ул. Северная д.7 </t>
  </si>
  <si>
    <t xml:space="preserve">ул. Клубная д.2 </t>
  </si>
  <si>
    <t xml:space="preserve">ул. Клубная д.3 </t>
  </si>
  <si>
    <t xml:space="preserve">ул. Клубная д.4 </t>
  </si>
  <si>
    <t xml:space="preserve">ул. Клубная д.1 </t>
  </si>
  <si>
    <t xml:space="preserve">ул. Клубная д.5 </t>
  </si>
  <si>
    <t xml:space="preserve">ул. Клубная д.6 </t>
  </si>
  <si>
    <t xml:space="preserve">ул. Центральная д.8 </t>
  </si>
  <si>
    <t xml:space="preserve">ул. Центральная д.10 </t>
  </si>
  <si>
    <t xml:space="preserve">ул. Центральная д.12 </t>
  </si>
  <si>
    <t xml:space="preserve">п.Новый д.2 </t>
  </si>
  <si>
    <t xml:space="preserve">п.Новый д.1 </t>
  </si>
  <si>
    <t xml:space="preserve">С/п Сосновый бор д.1 </t>
  </si>
  <si>
    <t>ул. Розы Люксембург д.12 б</t>
  </si>
  <si>
    <t>ул. Розы Люксембург д.12 в</t>
  </si>
  <si>
    <t xml:space="preserve">ул. Советская д.15 </t>
  </si>
  <si>
    <t xml:space="preserve">ул. Розы Люксембург д.20 </t>
  </si>
  <si>
    <t>ул. Розы Люксембург д.20 а</t>
  </si>
  <si>
    <t>ул. Розы Люксембург д.21 а</t>
  </si>
  <si>
    <t xml:space="preserve">ул. 1 Красная д.23 </t>
  </si>
  <si>
    <t xml:space="preserve">ул. Урицкого д.26 </t>
  </si>
  <si>
    <t>ул. Урицкого д.30 а</t>
  </si>
  <si>
    <t xml:space="preserve">ул. Центральная д.1 </t>
  </si>
  <si>
    <t xml:space="preserve">ул, Мира д.1 </t>
  </si>
  <si>
    <t xml:space="preserve">ул. Центральная д.2 </t>
  </si>
  <si>
    <t xml:space="preserve">ул, Мира д.2 </t>
  </si>
  <si>
    <t xml:space="preserve">ул, Мира д.3 </t>
  </si>
  <si>
    <t xml:space="preserve">ул, Мира д.4 </t>
  </si>
  <si>
    <t xml:space="preserve">ул. Центральная д.4 </t>
  </si>
  <si>
    <t xml:space="preserve">ул. Центральная д.6 </t>
  </si>
  <si>
    <t xml:space="preserve">ул. Центральная  д.1 </t>
  </si>
  <si>
    <t xml:space="preserve">ул. Центральная  д.3 </t>
  </si>
  <si>
    <t xml:space="preserve">ул. Строителей д.8 </t>
  </si>
  <si>
    <t xml:space="preserve">ул. Старосельская д.1 </t>
  </si>
  <si>
    <t xml:space="preserve">ул. Строителей д.9 </t>
  </si>
  <si>
    <t xml:space="preserve">ул. Молодежная д.10 </t>
  </si>
  <si>
    <t xml:space="preserve">ул. Молодежная д.11 </t>
  </si>
  <si>
    <t xml:space="preserve">ул. Молодежная д.12 </t>
  </si>
  <si>
    <t xml:space="preserve">ул. Молодежная д.13 </t>
  </si>
  <si>
    <t xml:space="preserve">ул. Молодежная д.14 </t>
  </si>
  <si>
    <t xml:space="preserve">ул. Молодежная д.15 </t>
  </si>
  <si>
    <t>ул. Молодежная д.15 а</t>
  </si>
  <si>
    <t xml:space="preserve">ул. Старосельская д.74 </t>
  </si>
  <si>
    <t xml:space="preserve">ул. Старосельская д.2 </t>
  </si>
  <si>
    <t xml:space="preserve">ул. Старосельская д.4 </t>
  </si>
  <si>
    <t xml:space="preserve">ул. Строителей д.5 </t>
  </si>
  <si>
    <t xml:space="preserve">ул. Строителей д.7 </t>
  </si>
  <si>
    <t xml:space="preserve">ул. ОКУ-3 д.2 </t>
  </si>
  <si>
    <t xml:space="preserve">ул. ОКУ-3 д.3 </t>
  </si>
  <si>
    <t xml:space="preserve">ул. ОКУ-3 д.1 </t>
  </si>
  <si>
    <t xml:space="preserve">ул. Центральная д.29 </t>
  </si>
  <si>
    <t xml:space="preserve">ул. Центральная д.31 </t>
  </si>
  <si>
    <t>ООО"УЖК"(г.Гаврилов-Ям), ТСЖ"Победа"</t>
  </si>
  <si>
    <t>ООО"УЖК"(г.Гаврилов-Ям), ТСЖ"Северный"</t>
  </si>
  <si>
    <t>ООО"УЖК"(д.Поляна)</t>
  </si>
  <si>
    <t>ООО"УЖК"(д.Шалаево)</t>
  </si>
  <si>
    <t>ООО"УЖК"(п.Новый)</t>
  </si>
  <si>
    <t>ООО"УЖК"(с/п Сосновый бор")</t>
  </si>
  <si>
    <t>ООО"УЖК"(с.Великое)</t>
  </si>
  <si>
    <t xml:space="preserve"> ООО"УЖК"(с.Ильинское-Урусово)</t>
  </si>
  <si>
    <t>ООО"УЖК"(с.Плещеево)</t>
  </si>
  <si>
    <t xml:space="preserve"> ООО"УЖК"(с.Стогинское)</t>
  </si>
  <si>
    <t>ООО"УЖК"(с.Шопша)</t>
  </si>
  <si>
    <t>ООО"УЖК"(с.Шопша, ОКУ-3)</t>
  </si>
  <si>
    <t>ООО"УЖК"(сЗаячий-Холм)</t>
  </si>
  <si>
    <t>ООО"УЖК"(г.Гаврилов-Ям)</t>
  </si>
  <si>
    <t>ул.Гражданская  12 б</t>
  </si>
  <si>
    <t>14,03.18</t>
  </si>
  <si>
    <t>36854, 41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</si>
</sst>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4"/>
      <name val="Arial"/>
      <family val="2"/>
      <charset val="204"/>
    </font>
    <font>
      <sz val="11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9"/>
      <name val="Arial"/>
      <family val="2"/>
      <charset val="204"/>
    </font>
    <font>
      <sz val="8"/>
      <name val="Arial"/>
    </font>
    <font>
      <u/>
      <sz val="11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50">
    <xf numFmtId="0" fontId="0" fillId="0" borderId="0" xfId="0"/>
    <xf numFmtId="0" fontId="0" fillId="0" borderId="0" xfId="0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14" fontId="1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left" vertical="top"/>
    </xf>
    <xf numFmtId="1" fontId="0" fillId="0" borderId="0" xfId="0" applyNumberForma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0" fillId="0" borderId="1" xfId="0" applyFill="1" applyBorder="1" applyAlignment="1">
      <alignment wrapText="1"/>
    </xf>
    <xf numFmtId="2" fontId="2" fillId="0" borderId="0" xfId="0" applyNumberFormat="1" applyFont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/>
    </xf>
    <xf numFmtId="0" fontId="0" fillId="0" borderId="3" xfId="0" applyFill="1" applyBorder="1" applyAlignment="1">
      <alignment horizontal="center" vertical="center"/>
    </xf>
    <xf numFmtId="11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textRotation="90" wrapText="1"/>
    </xf>
    <xf numFmtId="2" fontId="3" fillId="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top"/>
    </xf>
    <xf numFmtId="1" fontId="4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top"/>
    </xf>
    <xf numFmtId="1" fontId="5" fillId="0" borderId="0" xfId="0" applyNumberFormat="1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1" fontId="0" fillId="0" borderId="0" xfId="0" applyNumberForma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top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290"/>
  <sheetViews>
    <sheetView tabSelected="1" workbookViewId="0">
      <selection activeCell="K296" sqref="K296"/>
    </sheetView>
  </sheetViews>
  <sheetFormatPr defaultRowHeight="12.75" x14ac:dyDescent="0.2"/>
  <cols>
    <col min="1" max="1" width="6.28515625" style="9" customWidth="1"/>
    <col min="2" max="2" width="24.42578125" style="63" customWidth="1"/>
    <col min="3" max="3" width="8" style="9" hidden="1" customWidth="1"/>
    <col min="4" max="4" width="8" style="9" customWidth="1"/>
    <col min="5" max="5" width="10.140625" style="9" customWidth="1"/>
    <col min="6" max="6" width="10.7109375" style="9" customWidth="1"/>
    <col min="7" max="7" width="7.42578125" style="9" customWidth="1"/>
    <col min="8" max="8" width="11.85546875" style="1" customWidth="1"/>
    <col min="9" max="9" width="11.42578125" style="22" customWidth="1"/>
    <col min="10" max="10" width="11" style="9" customWidth="1"/>
    <col min="11" max="11" width="9.85546875" style="9" customWidth="1"/>
    <col min="12" max="12" width="10.140625" style="9" customWidth="1"/>
    <col min="13" max="14" width="9.42578125" style="9" customWidth="1"/>
    <col min="15" max="15" width="11.5703125" style="9" customWidth="1"/>
    <col min="16" max="16" width="10.5703125" style="9" customWidth="1"/>
    <col min="17" max="17" width="7" style="9" customWidth="1"/>
    <col min="18" max="18" width="4.7109375" style="9" customWidth="1"/>
    <col min="19" max="19" width="7.42578125" style="9" customWidth="1"/>
    <col min="20" max="20" width="4.5703125" style="9" customWidth="1"/>
    <col min="21" max="21" width="7.140625" style="9" customWidth="1"/>
    <col min="22" max="22" width="11.5703125" style="1" customWidth="1"/>
    <col min="23" max="23" width="6.7109375" style="9" customWidth="1"/>
    <col min="24" max="24" width="9" style="9" customWidth="1"/>
    <col min="25" max="25" width="12.140625" style="9" hidden="1" customWidth="1"/>
    <col min="26" max="26" width="8.28515625" style="1" customWidth="1"/>
    <col min="27" max="27" width="10.5703125" style="9" customWidth="1"/>
    <col min="28" max="28" width="20.85546875" style="9" customWidth="1"/>
    <col min="29" max="29" width="10.28515625" style="9" customWidth="1"/>
    <col min="30" max="31" width="7.140625" style="9" customWidth="1"/>
    <col min="32" max="32" width="25.7109375" style="9" customWidth="1"/>
    <col min="33" max="41" width="12.5703125" style="9" customWidth="1"/>
    <col min="42" max="49" width="16.5703125" style="9" customWidth="1"/>
    <col min="50" max="57" width="16" style="9" customWidth="1"/>
    <col min="58" max="65" width="18.140625" style="9" customWidth="1"/>
    <col min="66" max="69" width="17.5703125" style="9" customWidth="1"/>
    <col min="70" max="73" width="17.5703125" style="1" customWidth="1"/>
    <col min="74" max="81" width="17.140625" style="1" customWidth="1"/>
    <col min="82" max="97" width="17.5703125" style="1" customWidth="1"/>
    <col min="98" max="101" width="20.28515625" style="9" customWidth="1"/>
    <col min="102" max="104" width="20.28515625" style="114" customWidth="1"/>
    <col min="105" max="108" width="9.140625" style="14"/>
    <col min="109" max="16384" width="9.140625" style="9"/>
  </cols>
  <sheetData>
    <row r="1" spans="1:108" s="8" customFormat="1" ht="34.5" customHeight="1" x14ac:dyDescent="0.2">
      <c r="A1" s="124" t="s">
        <v>81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V1" s="89"/>
      <c r="Z1" s="89"/>
      <c r="BQ1" s="50"/>
      <c r="BR1" s="105"/>
      <c r="BS1" s="105"/>
      <c r="BT1" s="105"/>
      <c r="BU1" s="89"/>
      <c r="BV1" s="89"/>
      <c r="BW1" s="105"/>
      <c r="BX1" s="89"/>
      <c r="BY1" s="89"/>
      <c r="BZ1" s="105"/>
      <c r="CA1" s="105"/>
      <c r="CB1" s="105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X1" s="112"/>
      <c r="CY1" s="112"/>
      <c r="CZ1" s="112"/>
      <c r="DA1" s="13"/>
      <c r="DB1" s="13"/>
      <c r="DC1" s="13"/>
      <c r="DD1" s="13"/>
    </row>
    <row r="2" spans="1:108" x14ac:dyDescent="0.2">
      <c r="A2" s="115" t="s">
        <v>1</v>
      </c>
      <c r="B2" s="116" t="s">
        <v>2</v>
      </c>
      <c r="C2" s="117" t="s">
        <v>15</v>
      </c>
      <c r="D2" s="117"/>
      <c r="E2" s="117"/>
      <c r="F2" s="117"/>
      <c r="G2" s="117"/>
      <c r="H2" s="117"/>
      <c r="I2" s="117" t="s">
        <v>15</v>
      </c>
      <c r="J2" s="117"/>
      <c r="K2" s="117"/>
      <c r="L2" s="117"/>
      <c r="M2" s="117"/>
      <c r="N2" s="117"/>
      <c r="O2" s="117" t="s">
        <v>15</v>
      </c>
      <c r="P2" s="117"/>
      <c r="Q2" s="117"/>
      <c r="R2" s="117"/>
      <c r="S2" s="117"/>
      <c r="T2" s="117"/>
      <c r="U2" s="117"/>
      <c r="V2" s="117"/>
      <c r="W2" s="117"/>
      <c r="X2" s="117"/>
      <c r="Y2" s="126" t="s">
        <v>80</v>
      </c>
      <c r="Z2" s="117" t="s">
        <v>15</v>
      </c>
      <c r="AA2" s="117"/>
      <c r="AB2" s="117"/>
      <c r="AC2" s="117"/>
      <c r="AD2" s="117"/>
      <c r="AE2" s="117"/>
      <c r="AF2" s="117" t="s">
        <v>15</v>
      </c>
      <c r="AG2" s="117"/>
      <c r="AH2" s="117"/>
      <c r="AI2" s="117"/>
      <c r="AJ2" s="117" t="s">
        <v>15</v>
      </c>
      <c r="AK2" s="117"/>
      <c r="AL2" s="117"/>
      <c r="AM2" s="117"/>
      <c r="AN2" s="117"/>
      <c r="AO2" s="117"/>
      <c r="AP2" s="117" t="s">
        <v>15</v>
      </c>
      <c r="AQ2" s="117"/>
      <c r="AR2" s="117"/>
      <c r="AS2" s="117"/>
      <c r="AT2" s="117" t="s">
        <v>15</v>
      </c>
      <c r="AU2" s="117"/>
      <c r="AV2" s="117"/>
      <c r="AW2" s="117"/>
      <c r="AX2" s="117" t="s">
        <v>15</v>
      </c>
      <c r="AY2" s="117"/>
      <c r="AZ2" s="117"/>
      <c r="BA2" s="117"/>
      <c r="BB2" s="117" t="s">
        <v>15</v>
      </c>
      <c r="BC2" s="117"/>
      <c r="BD2" s="117"/>
      <c r="BE2" s="117"/>
      <c r="BF2" s="117" t="s">
        <v>15</v>
      </c>
      <c r="BG2" s="117"/>
      <c r="BH2" s="117"/>
      <c r="BI2" s="117"/>
      <c r="BJ2" s="117" t="s">
        <v>15</v>
      </c>
      <c r="BK2" s="117"/>
      <c r="BL2" s="117"/>
      <c r="BM2" s="117"/>
      <c r="BN2" s="117" t="s">
        <v>15</v>
      </c>
      <c r="BO2" s="117"/>
      <c r="BP2" s="117"/>
      <c r="BQ2" s="117"/>
      <c r="BR2" s="138" t="s">
        <v>15</v>
      </c>
      <c r="BS2" s="138"/>
      <c r="BT2" s="138"/>
      <c r="BU2" s="138"/>
      <c r="BV2" s="138" t="s">
        <v>15</v>
      </c>
      <c r="BW2" s="138"/>
      <c r="BX2" s="138"/>
      <c r="BY2" s="138"/>
      <c r="BZ2" s="138" t="s">
        <v>15</v>
      </c>
      <c r="CA2" s="138"/>
      <c r="CB2" s="138"/>
      <c r="CC2" s="138"/>
      <c r="CD2" s="138" t="s">
        <v>15</v>
      </c>
      <c r="CE2" s="138"/>
      <c r="CF2" s="138"/>
      <c r="CG2" s="138"/>
      <c r="CH2" s="138" t="s">
        <v>15</v>
      </c>
      <c r="CI2" s="138"/>
      <c r="CJ2" s="138"/>
      <c r="CK2" s="138"/>
      <c r="CL2" s="138" t="s">
        <v>15</v>
      </c>
      <c r="CM2" s="138"/>
      <c r="CN2" s="138"/>
      <c r="CO2" s="138"/>
      <c r="CP2" s="138" t="s">
        <v>15</v>
      </c>
      <c r="CQ2" s="138"/>
      <c r="CR2" s="138"/>
      <c r="CS2" s="138"/>
      <c r="CT2" s="117" t="s">
        <v>15</v>
      </c>
      <c r="CU2" s="117"/>
      <c r="CV2" s="117"/>
      <c r="CW2" s="117"/>
      <c r="CX2" s="137" t="s">
        <v>15</v>
      </c>
      <c r="CY2" s="137"/>
      <c r="CZ2" s="137"/>
    </row>
    <row r="3" spans="1:108" ht="42.75" customHeight="1" x14ac:dyDescent="0.2">
      <c r="A3" s="115"/>
      <c r="B3" s="116"/>
      <c r="C3" s="120" t="s">
        <v>16</v>
      </c>
      <c r="D3" s="120"/>
      <c r="E3" s="120"/>
      <c r="F3" s="120"/>
      <c r="G3" s="120" t="s">
        <v>74</v>
      </c>
      <c r="H3" s="120"/>
      <c r="I3" s="129" t="s">
        <v>22</v>
      </c>
      <c r="J3" s="130"/>
      <c r="K3" s="130"/>
      <c r="L3" s="130"/>
      <c r="M3" s="130"/>
      <c r="N3" s="131"/>
      <c r="O3" s="129" t="s">
        <v>22</v>
      </c>
      <c r="P3" s="130"/>
      <c r="Q3" s="130"/>
      <c r="R3" s="130"/>
      <c r="S3" s="130"/>
      <c r="T3" s="130"/>
      <c r="U3" s="130"/>
      <c r="V3" s="130"/>
      <c r="W3" s="130"/>
      <c r="X3" s="131"/>
      <c r="Y3" s="127"/>
      <c r="Z3" s="120" t="s">
        <v>42</v>
      </c>
      <c r="AA3" s="120"/>
      <c r="AB3" s="120"/>
      <c r="AC3" s="120"/>
      <c r="AD3" s="120"/>
      <c r="AE3" s="120"/>
      <c r="AF3" s="120" t="s">
        <v>42</v>
      </c>
      <c r="AG3" s="120"/>
      <c r="AH3" s="120"/>
      <c r="AI3" s="120"/>
      <c r="AJ3" s="120" t="s">
        <v>6</v>
      </c>
      <c r="AK3" s="120"/>
      <c r="AL3" s="120"/>
      <c r="AM3" s="120"/>
      <c r="AN3" s="120"/>
      <c r="AO3" s="120"/>
      <c r="AP3" s="125" t="s">
        <v>59</v>
      </c>
      <c r="AQ3" s="125"/>
      <c r="AR3" s="125"/>
      <c r="AS3" s="125"/>
      <c r="AT3" s="125" t="s">
        <v>59</v>
      </c>
      <c r="AU3" s="125"/>
      <c r="AV3" s="125"/>
      <c r="AW3" s="125"/>
      <c r="AX3" s="125" t="s">
        <v>59</v>
      </c>
      <c r="AY3" s="125"/>
      <c r="AZ3" s="125"/>
      <c r="BA3" s="125"/>
      <c r="BB3" s="125" t="s">
        <v>59</v>
      </c>
      <c r="BC3" s="125"/>
      <c r="BD3" s="125"/>
      <c r="BE3" s="125"/>
      <c r="BF3" s="125" t="s">
        <v>59</v>
      </c>
      <c r="BG3" s="125"/>
      <c r="BH3" s="125"/>
      <c r="BI3" s="125"/>
      <c r="BJ3" s="125" t="s">
        <v>59</v>
      </c>
      <c r="BK3" s="125"/>
      <c r="BL3" s="125"/>
      <c r="BM3" s="125"/>
      <c r="BN3" s="125" t="s">
        <v>59</v>
      </c>
      <c r="BO3" s="125"/>
      <c r="BP3" s="125"/>
      <c r="BQ3" s="125"/>
      <c r="BR3" s="136" t="s">
        <v>59</v>
      </c>
      <c r="BS3" s="136"/>
      <c r="BT3" s="136"/>
      <c r="BU3" s="136"/>
      <c r="BV3" s="136" t="s">
        <v>59</v>
      </c>
      <c r="BW3" s="136"/>
      <c r="BX3" s="136"/>
      <c r="BY3" s="136"/>
      <c r="BZ3" s="136" t="s">
        <v>59</v>
      </c>
      <c r="CA3" s="136"/>
      <c r="CB3" s="136"/>
      <c r="CC3" s="136"/>
      <c r="CD3" s="136" t="s">
        <v>59</v>
      </c>
      <c r="CE3" s="136"/>
      <c r="CF3" s="136"/>
      <c r="CG3" s="136"/>
      <c r="CH3" s="136" t="s">
        <v>59</v>
      </c>
      <c r="CI3" s="136"/>
      <c r="CJ3" s="136"/>
      <c r="CK3" s="136"/>
      <c r="CL3" s="136" t="s">
        <v>59</v>
      </c>
      <c r="CM3" s="136"/>
      <c r="CN3" s="136"/>
      <c r="CO3" s="136"/>
      <c r="CP3" s="136" t="s">
        <v>59</v>
      </c>
      <c r="CQ3" s="136"/>
      <c r="CR3" s="136"/>
      <c r="CS3" s="136"/>
      <c r="CT3" s="120" t="s">
        <v>21</v>
      </c>
      <c r="CU3" s="120"/>
      <c r="CV3" s="120"/>
      <c r="CW3" s="120"/>
      <c r="CX3" s="140" t="s">
        <v>21</v>
      </c>
      <c r="CY3" s="140"/>
      <c r="CZ3" s="140"/>
      <c r="DA3" s="15"/>
    </row>
    <row r="4" spans="1:108" ht="69.75" customHeight="1" x14ac:dyDescent="0.2">
      <c r="A4" s="115"/>
      <c r="B4" s="116"/>
      <c r="C4" s="120"/>
      <c r="D4" s="120"/>
      <c r="E4" s="120"/>
      <c r="F4" s="120"/>
      <c r="G4" s="120"/>
      <c r="H4" s="120"/>
      <c r="I4" s="120" t="s">
        <v>21</v>
      </c>
      <c r="J4" s="120"/>
      <c r="K4" s="120"/>
      <c r="L4" s="120"/>
      <c r="M4" s="120"/>
      <c r="N4" s="120"/>
      <c r="O4" s="120" t="s">
        <v>21</v>
      </c>
      <c r="P4" s="120"/>
      <c r="Q4" s="120"/>
      <c r="R4" s="120"/>
      <c r="S4" s="120"/>
      <c r="T4" s="120"/>
      <c r="U4" s="120"/>
      <c r="V4" s="120"/>
      <c r="W4" s="120"/>
      <c r="X4" s="120"/>
      <c r="Y4" s="127"/>
      <c r="Z4" s="120" t="s">
        <v>21</v>
      </c>
      <c r="AA4" s="120"/>
      <c r="AB4" s="120"/>
      <c r="AC4" s="120"/>
      <c r="AD4" s="120"/>
      <c r="AE4" s="120"/>
      <c r="AF4" s="120" t="s">
        <v>21</v>
      </c>
      <c r="AG4" s="120"/>
      <c r="AH4" s="120"/>
      <c r="AI4" s="120"/>
      <c r="AJ4" s="120" t="s">
        <v>21</v>
      </c>
      <c r="AK4" s="120"/>
      <c r="AL4" s="120"/>
      <c r="AM4" s="120"/>
      <c r="AN4" s="120"/>
      <c r="AO4" s="120"/>
      <c r="AP4" s="120" t="s">
        <v>21</v>
      </c>
      <c r="AQ4" s="120"/>
      <c r="AR4" s="120"/>
      <c r="AS4" s="120"/>
      <c r="AT4" s="120" t="s">
        <v>21</v>
      </c>
      <c r="AU4" s="120"/>
      <c r="AV4" s="120"/>
      <c r="AW4" s="120"/>
      <c r="AX4" s="120" t="s">
        <v>21</v>
      </c>
      <c r="AY4" s="120"/>
      <c r="AZ4" s="120"/>
      <c r="BA4" s="120"/>
      <c r="BB4" s="120" t="s">
        <v>21</v>
      </c>
      <c r="BC4" s="120"/>
      <c r="BD4" s="120"/>
      <c r="BE4" s="120"/>
      <c r="BF4" s="120" t="s">
        <v>21</v>
      </c>
      <c r="BG4" s="120"/>
      <c r="BH4" s="120"/>
      <c r="BI4" s="120"/>
      <c r="BJ4" s="120" t="s">
        <v>21</v>
      </c>
      <c r="BK4" s="120"/>
      <c r="BL4" s="120"/>
      <c r="BM4" s="120"/>
      <c r="BN4" s="120" t="s">
        <v>21</v>
      </c>
      <c r="BO4" s="120"/>
      <c r="BP4" s="120"/>
      <c r="BQ4" s="120"/>
      <c r="BR4" s="139" t="s">
        <v>21</v>
      </c>
      <c r="BS4" s="139"/>
      <c r="BT4" s="139"/>
      <c r="BU4" s="139"/>
      <c r="BV4" s="139" t="s">
        <v>21</v>
      </c>
      <c r="BW4" s="139"/>
      <c r="BX4" s="139"/>
      <c r="BY4" s="139"/>
      <c r="BZ4" s="139" t="s">
        <v>21</v>
      </c>
      <c r="CA4" s="139"/>
      <c r="CB4" s="139"/>
      <c r="CC4" s="139"/>
      <c r="CD4" s="139" t="s">
        <v>21</v>
      </c>
      <c r="CE4" s="139"/>
      <c r="CF4" s="139"/>
      <c r="CG4" s="139"/>
      <c r="CH4" s="139" t="s">
        <v>21</v>
      </c>
      <c r="CI4" s="139"/>
      <c r="CJ4" s="139"/>
      <c r="CK4" s="139"/>
      <c r="CL4" s="139" t="s">
        <v>21</v>
      </c>
      <c r="CM4" s="139"/>
      <c r="CN4" s="139"/>
      <c r="CO4" s="139"/>
      <c r="CP4" s="139" t="s">
        <v>21</v>
      </c>
      <c r="CQ4" s="139"/>
      <c r="CR4" s="139"/>
      <c r="CS4" s="139"/>
      <c r="CT4" s="120"/>
      <c r="CU4" s="120"/>
      <c r="CV4" s="120"/>
      <c r="CW4" s="120"/>
      <c r="CX4" s="140"/>
      <c r="CY4" s="140"/>
      <c r="CZ4" s="140"/>
      <c r="DA4" s="15"/>
    </row>
    <row r="5" spans="1:108" ht="19.5" customHeight="1" x14ac:dyDescent="0.2">
      <c r="A5" s="115"/>
      <c r="B5" s="116"/>
      <c r="C5" s="119" t="s">
        <v>17</v>
      </c>
      <c r="D5" s="120" t="s">
        <v>21</v>
      </c>
      <c r="E5" s="120"/>
      <c r="F5" s="120"/>
      <c r="G5" s="120"/>
      <c r="H5" s="120"/>
      <c r="I5" s="119" t="s">
        <v>7</v>
      </c>
      <c r="J5" s="119" t="s">
        <v>28</v>
      </c>
      <c r="K5" s="121" t="s">
        <v>33</v>
      </c>
      <c r="L5" s="120" t="s">
        <v>32</v>
      </c>
      <c r="M5" s="117"/>
      <c r="N5" s="117"/>
      <c r="O5" s="120" t="s">
        <v>43</v>
      </c>
      <c r="P5" s="120" t="s">
        <v>32</v>
      </c>
      <c r="Q5" s="120"/>
      <c r="R5" s="120"/>
      <c r="S5" s="120"/>
      <c r="T5" s="120"/>
      <c r="U5" s="119" t="s">
        <v>39</v>
      </c>
      <c r="V5" s="118" t="s">
        <v>40</v>
      </c>
      <c r="W5" s="119" t="s">
        <v>3</v>
      </c>
      <c r="X5" s="119" t="s">
        <v>41</v>
      </c>
      <c r="Y5" s="127"/>
      <c r="Z5" s="135" t="s">
        <v>47</v>
      </c>
      <c r="AA5" s="135"/>
      <c r="AB5" s="135"/>
      <c r="AC5" s="135"/>
      <c r="AD5" s="135"/>
      <c r="AE5" s="135"/>
      <c r="AF5" s="135" t="s">
        <v>47</v>
      </c>
      <c r="AG5" s="135"/>
      <c r="AH5" s="135"/>
      <c r="AI5" s="135"/>
      <c r="AJ5" s="119" t="s">
        <v>23</v>
      </c>
      <c r="AK5" s="119" t="s">
        <v>7</v>
      </c>
      <c r="AL5" s="119" t="s">
        <v>28</v>
      </c>
      <c r="AM5" s="119" t="s">
        <v>40</v>
      </c>
      <c r="AN5" s="119" t="s">
        <v>3</v>
      </c>
      <c r="AO5" s="119" t="s">
        <v>41</v>
      </c>
      <c r="AP5" s="120" t="s">
        <v>60</v>
      </c>
      <c r="AQ5" s="120"/>
      <c r="AR5" s="120"/>
      <c r="AS5" s="120"/>
      <c r="AT5" s="120" t="s">
        <v>60</v>
      </c>
      <c r="AU5" s="120"/>
      <c r="AV5" s="120"/>
      <c r="AW5" s="120"/>
      <c r="AX5" s="120" t="s">
        <v>60</v>
      </c>
      <c r="AY5" s="120"/>
      <c r="AZ5" s="120"/>
      <c r="BA5" s="120"/>
      <c r="BB5" s="120" t="s">
        <v>60</v>
      </c>
      <c r="BC5" s="120"/>
      <c r="BD5" s="120"/>
      <c r="BE5" s="120"/>
      <c r="BF5" s="120" t="s">
        <v>60</v>
      </c>
      <c r="BG5" s="120"/>
      <c r="BH5" s="120"/>
      <c r="BI5" s="120"/>
      <c r="BJ5" s="120" t="s">
        <v>60</v>
      </c>
      <c r="BK5" s="120"/>
      <c r="BL5" s="120"/>
      <c r="BM5" s="120"/>
      <c r="BN5" s="120" t="s">
        <v>60</v>
      </c>
      <c r="BO5" s="120"/>
      <c r="BP5" s="120"/>
      <c r="BQ5" s="120"/>
      <c r="BR5" s="139" t="s">
        <v>60</v>
      </c>
      <c r="BS5" s="139"/>
      <c r="BT5" s="139"/>
      <c r="BU5" s="139"/>
      <c r="BV5" s="139" t="s">
        <v>60</v>
      </c>
      <c r="BW5" s="139"/>
      <c r="BX5" s="139"/>
      <c r="BY5" s="139"/>
      <c r="BZ5" s="139" t="s">
        <v>60</v>
      </c>
      <c r="CA5" s="139"/>
      <c r="CB5" s="139"/>
      <c r="CC5" s="139"/>
      <c r="CD5" s="139" t="s">
        <v>60</v>
      </c>
      <c r="CE5" s="139"/>
      <c r="CF5" s="139"/>
      <c r="CG5" s="139"/>
      <c r="CH5" s="139" t="s">
        <v>60</v>
      </c>
      <c r="CI5" s="139"/>
      <c r="CJ5" s="139"/>
      <c r="CK5" s="139"/>
      <c r="CL5" s="139" t="s">
        <v>60</v>
      </c>
      <c r="CM5" s="139"/>
      <c r="CN5" s="139"/>
      <c r="CO5" s="139"/>
      <c r="CP5" s="139" t="s">
        <v>60</v>
      </c>
      <c r="CQ5" s="139"/>
      <c r="CR5" s="139"/>
      <c r="CS5" s="139"/>
      <c r="CT5" s="120" t="s">
        <v>13</v>
      </c>
      <c r="CU5" s="120"/>
      <c r="CV5" s="120"/>
      <c r="CW5" s="120"/>
      <c r="CX5" s="140" t="s">
        <v>14</v>
      </c>
      <c r="CY5" s="140"/>
      <c r="CZ5" s="140"/>
      <c r="DA5" s="15"/>
      <c r="DB5" s="15"/>
      <c r="DC5" s="15"/>
      <c r="DD5" s="15"/>
    </row>
    <row r="6" spans="1:108" ht="42.75" customHeight="1" x14ac:dyDescent="0.2">
      <c r="A6" s="115"/>
      <c r="B6" s="116"/>
      <c r="C6" s="119"/>
      <c r="D6" s="133" t="s">
        <v>25</v>
      </c>
      <c r="E6" s="133" t="s">
        <v>26</v>
      </c>
      <c r="F6" s="133" t="s">
        <v>27</v>
      </c>
      <c r="G6" s="119" t="s">
        <v>17</v>
      </c>
      <c r="H6" s="118" t="s">
        <v>23</v>
      </c>
      <c r="I6" s="119"/>
      <c r="J6" s="119"/>
      <c r="K6" s="122"/>
      <c r="L6" s="119" t="s">
        <v>29</v>
      </c>
      <c r="M6" s="119" t="s">
        <v>30</v>
      </c>
      <c r="N6" s="119" t="s">
        <v>31</v>
      </c>
      <c r="O6" s="120"/>
      <c r="P6" s="120"/>
      <c r="Q6" s="120"/>
      <c r="R6" s="120"/>
      <c r="S6" s="120"/>
      <c r="T6" s="120"/>
      <c r="U6" s="119"/>
      <c r="V6" s="118"/>
      <c r="W6" s="119"/>
      <c r="X6" s="119"/>
      <c r="Y6" s="127"/>
      <c r="Z6" s="132" t="s">
        <v>48</v>
      </c>
      <c r="AA6" s="132"/>
      <c r="AB6" s="132"/>
      <c r="AC6" s="132"/>
      <c r="AD6" s="132"/>
      <c r="AE6" s="132"/>
      <c r="AF6" s="132" t="s">
        <v>5</v>
      </c>
      <c r="AG6" s="132"/>
      <c r="AH6" s="132"/>
      <c r="AI6" s="132"/>
      <c r="AJ6" s="119"/>
      <c r="AK6" s="119"/>
      <c r="AL6" s="119"/>
      <c r="AM6" s="119"/>
      <c r="AN6" s="119"/>
      <c r="AO6" s="119"/>
      <c r="AP6" s="120" t="s">
        <v>65</v>
      </c>
      <c r="AQ6" s="120"/>
      <c r="AR6" s="120"/>
      <c r="AS6" s="120"/>
      <c r="AT6" s="120" t="s">
        <v>65</v>
      </c>
      <c r="AU6" s="120"/>
      <c r="AV6" s="120"/>
      <c r="AW6" s="120"/>
      <c r="AX6" s="120" t="s">
        <v>79</v>
      </c>
      <c r="AY6" s="120"/>
      <c r="AZ6" s="120"/>
      <c r="BA6" s="120"/>
      <c r="BB6" s="120" t="s">
        <v>65</v>
      </c>
      <c r="BC6" s="120"/>
      <c r="BD6" s="120"/>
      <c r="BE6" s="120"/>
      <c r="BF6" s="120" t="s">
        <v>65</v>
      </c>
      <c r="BG6" s="120"/>
      <c r="BH6" s="120"/>
      <c r="BI6" s="120"/>
      <c r="BJ6" s="120" t="s">
        <v>65</v>
      </c>
      <c r="BK6" s="120"/>
      <c r="BL6" s="120"/>
      <c r="BM6" s="120"/>
      <c r="BN6" s="120" t="s">
        <v>65</v>
      </c>
      <c r="BO6" s="120"/>
      <c r="BP6" s="120"/>
      <c r="BQ6" s="120"/>
      <c r="BR6" s="139" t="s">
        <v>65</v>
      </c>
      <c r="BS6" s="139"/>
      <c r="BT6" s="139"/>
      <c r="BU6" s="139"/>
      <c r="BV6" s="139" t="s">
        <v>65</v>
      </c>
      <c r="BW6" s="139"/>
      <c r="BX6" s="139"/>
      <c r="BY6" s="139"/>
      <c r="BZ6" s="139" t="s">
        <v>65</v>
      </c>
      <c r="CA6" s="139"/>
      <c r="CB6" s="139"/>
      <c r="CC6" s="139"/>
      <c r="CD6" s="139" t="s">
        <v>65</v>
      </c>
      <c r="CE6" s="139"/>
      <c r="CF6" s="139"/>
      <c r="CG6" s="139"/>
      <c r="CH6" s="139" t="s">
        <v>65</v>
      </c>
      <c r="CI6" s="139"/>
      <c r="CJ6" s="139"/>
      <c r="CK6" s="139"/>
      <c r="CL6" s="139" t="s">
        <v>65</v>
      </c>
      <c r="CM6" s="139"/>
      <c r="CN6" s="139"/>
      <c r="CO6" s="139"/>
      <c r="CP6" s="139" t="s">
        <v>65</v>
      </c>
      <c r="CQ6" s="139"/>
      <c r="CR6" s="139"/>
      <c r="CS6" s="139"/>
      <c r="CT6" s="120"/>
      <c r="CU6" s="120"/>
      <c r="CV6" s="120"/>
      <c r="CW6" s="120"/>
      <c r="CX6" s="140"/>
      <c r="CY6" s="140"/>
      <c r="CZ6" s="140"/>
    </row>
    <row r="7" spans="1:108" ht="125.25" customHeight="1" x14ac:dyDescent="0.2">
      <c r="A7" s="115"/>
      <c r="B7" s="116"/>
      <c r="C7" s="119"/>
      <c r="D7" s="133"/>
      <c r="E7" s="133"/>
      <c r="F7" s="133"/>
      <c r="G7" s="119"/>
      <c r="H7" s="118"/>
      <c r="I7" s="119"/>
      <c r="J7" s="119"/>
      <c r="K7" s="122"/>
      <c r="L7" s="117"/>
      <c r="M7" s="117"/>
      <c r="N7" s="117"/>
      <c r="O7" s="120"/>
      <c r="P7" s="119" t="s">
        <v>34</v>
      </c>
      <c r="Q7" s="119" t="s">
        <v>35</v>
      </c>
      <c r="R7" s="119" t="s">
        <v>36</v>
      </c>
      <c r="S7" s="119" t="s">
        <v>37</v>
      </c>
      <c r="T7" s="119" t="s">
        <v>38</v>
      </c>
      <c r="U7" s="119"/>
      <c r="V7" s="118"/>
      <c r="W7" s="119"/>
      <c r="X7" s="119"/>
      <c r="Y7" s="127"/>
      <c r="Z7" s="118" t="s">
        <v>45</v>
      </c>
      <c r="AA7" s="11" t="s">
        <v>44</v>
      </c>
      <c r="AB7" s="7" t="s">
        <v>46</v>
      </c>
      <c r="AC7" s="10" t="s">
        <v>49</v>
      </c>
      <c r="AD7" s="7" t="s">
        <v>50</v>
      </c>
      <c r="AE7" s="12" t="s">
        <v>4</v>
      </c>
      <c r="AF7" s="119" t="s">
        <v>55</v>
      </c>
      <c r="AG7" s="119" t="s">
        <v>56</v>
      </c>
      <c r="AH7" s="119" t="s">
        <v>57</v>
      </c>
      <c r="AI7" s="119" t="s">
        <v>58</v>
      </c>
      <c r="AJ7" s="119"/>
      <c r="AK7" s="119"/>
      <c r="AL7" s="119"/>
      <c r="AM7" s="119"/>
      <c r="AN7" s="119"/>
      <c r="AO7" s="119"/>
      <c r="AP7" s="132" t="s">
        <v>9</v>
      </c>
      <c r="AQ7" s="132"/>
      <c r="AR7" s="132"/>
      <c r="AS7" s="132"/>
      <c r="AT7" s="132" t="s">
        <v>66</v>
      </c>
      <c r="AU7" s="132"/>
      <c r="AV7" s="132"/>
      <c r="AW7" s="132"/>
      <c r="AX7" s="132" t="s">
        <v>12</v>
      </c>
      <c r="AY7" s="132"/>
      <c r="AZ7" s="132"/>
      <c r="BA7" s="132"/>
      <c r="BB7" s="132" t="s">
        <v>10</v>
      </c>
      <c r="BC7" s="132"/>
      <c r="BD7" s="132"/>
      <c r="BE7" s="132"/>
      <c r="BF7" s="142" t="s">
        <v>82</v>
      </c>
      <c r="BG7" s="143"/>
      <c r="BH7" s="143"/>
      <c r="BI7" s="144"/>
      <c r="BJ7" s="142" t="s">
        <v>83</v>
      </c>
      <c r="BK7" s="143"/>
      <c r="BL7" s="143"/>
      <c r="BM7" s="144"/>
      <c r="BN7" s="132" t="s">
        <v>8</v>
      </c>
      <c r="BO7" s="132"/>
      <c r="BP7" s="132"/>
      <c r="BQ7" s="132"/>
      <c r="BR7" s="141" t="s">
        <v>9</v>
      </c>
      <c r="BS7" s="141"/>
      <c r="BT7" s="141"/>
      <c r="BU7" s="141"/>
      <c r="BV7" s="141" t="s">
        <v>11</v>
      </c>
      <c r="BW7" s="141"/>
      <c r="BX7" s="141"/>
      <c r="BY7" s="141"/>
      <c r="BZ7" s="141" t="s">
        <v>12</v>
      </c>
      <c r="CA7" s="141"/>
      <c r="CB7" s="141"/>
      <c r="CC7" s="141"/>
      <c r="CD7" s="141" t="s">
        <v>10</v>
      </c>
      <c r="CE7" s="141"/>
      <c r="CF7" s="141"/>
      <c r="CG7" s="141"/>
      <c r="CH7" s="141" t="s">
        <v>82</v>
      </c>
      <c r="CI7" s="141"/>
      <c r="CJ7" s="141"/>
      <c r="CK7" s="141"/>
      <c r="CL7" s="141" t="s">
        <v>83</v>
      </c>
      <c r="CM7" s="141"/>
      <c r="CN7" s="141"/>
      <c r="CO7" s="141"/>
      <c r="CP7" s="141" t="s">
        <v>8</v>
      </c>
      <c r="CQ7" s="141"/>
      <c r="CR7" s="141"/>
      <c r="CS7" s="141"/>
      <c r="CT7" s="120" t="s">
        <v>55</v>
      </c>
      <c r="CU7" s="120" t="s">
        <v>56</v>
      </c>
      <c r="CV7" s="120" t="s">
        <v>57</v>
      </c>
      <c r="CW7" s="120" t="s">
        <v>58</v>
      </c>
      <c r="CX7" s="140" t="s">
        <v>71</v>
      </c>
      <c r="CY7" s="140" t="s">
        <v>72</v>
      </c>
      <c r="CZ7" s="140" t="s">
        <v>73</v>
      </c>
    </row>
    <row r="8" spans="1:108" x14ac:dyDescent="0.2">
      <c r="A8" s="115"/>
      <c r="B8" s="116"/>
      <c r="C8" s="119"/>
      <c r="D8" s="133"/>
      <c r="E8" s="133"/>
      <c r="F8" s="133"/>
      <c r="G8" s="119"/>
      <c r="H8" s="118"/>
      <c r="I8" s="119"/>
      <c r="J8" s="119"/>
      <c r="K8" s="122"/>
      <c r="L8" s="117"/>
      <c r="M8" s="117"/>
      <c r="N8" s="117"/>
      <c r="O8" s="120"/>
      <c r="P8" s="119"/>
      <c r="Q8" s="119"/>
      <c r="R8" s="119"/>
      <c r="S8" s="119"/>
      <c r="T8" s="119"/>
      <c r="U8" s="119"/>
      <c r="V8" s="118"/>
      <c r="W8" s="119"/>
      <c r="X8" s="119"/>
      <c r="Y8" s="127"/>
      <c r="Z8" s="118"/>
      <c r="AA8" s="134" t="s">
        <v>51</v>
      </c>
      <c r="AB8" s="134"/>
      <c r="AC8" s="134"/>
      <c r="AD8" s="134"/>
      <c r="AE8" s="134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20" t="s">
        <v>61</v>
      </c>
      <c r="AQ8" s="120" t="s">
        <v>62</v>
      </c>
      <c r="AR8" s="120" t="s">
        <v>63</v>
      </c>
      <c r="AS8" s="120" t="s">
        <v>64</v>
      </c>
      <c r="AT8" s="120" t="s">
        <v>61</v>
      </c>
      <c r="AU8" s="120" t="s">
        <v>62</v>
      </c>
      <c r="AV8" s="120" t="s">
        <v>63</v>
      </c>
      <c r="AW8" s="120" t="s">
        <v>64</v>
      </c>
      <c r="AX8" s="120" t="s">
        <v>61</v>
      </c>
      <c r="AY8" s="120" t="s">
        <v>62</v>
      </c>
      <c r="AZ8" s="120" t="s">
        <v>63</v>
      </c>
      <c r="BA8" s="120" t="s">
        <v>64</v>
      </c>
      <c r="BB8" s="120" t="s">
        <v>61</v>
      </c>
      <c r="BC8" s="120" t="s">
        <v>62</v>
      </c>
      <c r="BD8" s="120" t="s">
        <v>63</v>
      </c>
      <c r="BE8" s="120" t="s">
        <v>64</v>
      </c>
      <c r="BF8" s="120" t="s">
        <v>61</v>
      </c>
      <c r="BG8" s="120" t="s">
        <v>62</v>
      </c>
      <c r="BH8" s="120" t="s">
        <v>63</v>
      </c>
      <c r="BI8" s="120" t="s">
        <v>64</v>
      </c>
      <c r="BJ8" s="120" t="s">
        <v>61</v>
      </c>
      <c r="BK8" s="120" t="s">
        <v>62</v>
      </c>
      <c r="BL8" s="120" t="s">
        <v>63</v>
      </c>
      <c r="BM8" s="120" t="s">
        <v>64</v>
      </c>
      <c r="BN8" s="120" t="s">
        <v>61</v>
      </c>
      <c r="BO8" s="120" t="s">
        <v>62</v>
      </c>
      <c r="BP8" s="120" t="s">
        <v>63</v>
      </c>
      <c r="BQ8" s="120" t="s">
        <v>64</v>
      </c>
      <c r="BR8" s="139" t="s">
        <v>67</v>
      </c>
      <c r="BS8" s="139" t="s">
        <v>68</v>
      </c>
      <c r="BT8" s="139" t="s">
        <v>69</v>
      </c>
      <c r="BU8" s="139" t="s">
        <v>70</v>
      </c>
      <c r="BV8" s="139" t="s">
        <v>67</v>
      </c>
      <c r="BW8" s="139" t="s">
        <v>68</v>
      </c>
      <c r="BX8" s="139" t="s">
        <v>69</v>
      </c>
      <c r="BY8" s="139" t="s">
        <v>70</v>
      </c>
      <c r="BZ8" s="139" t="s">
        <v>67</v>
      </c>
      <c r="CA8" s="139" t="s">
        <v>68</v>
      </c>
      <c r="CB8" s="139" t="s">
        <v>69</v>
      </c>
      <c r="CC8" s="139" t="s">
        <v>70</v>
      </c>
      <c r="CD8" s="139" t="s">
        <v>67</v>
      </c>
      <c r="CE8" s="139" t="s">
        <v>68</v>
      </c>
      <c r="CF8" s="139" t="s">
        <v>69</v>
      </c>
      <c r="CG8" s="139" t="s">
        <v>70</v>
      </c>
      <c r="CH8" s="139" t="s">
        <v>67</v>
      </c>
      <c r="CI8" s="139" t="s">
        <v>68</v>
      </c>
      <c r="CJ8" s="139" t="s">
        <v>69</v>
      </c>
      <c r="CK8" s="139" t="s">
        <v>70</v>
      </c>
      <c r="CL8" s="139" t="s">
        <v>67</v>
      </c>
      <c r="CM8" s="139" t="s">
        <v>68</v>
      </c>
      <c r="CN8" s="139" t="s">
        <v>69</v>
      </c>
      <c r="CO8" s="139" t="s">
        <v>70</v>
      </c>
      <c r="CP8" s="139" t="s">
        <v>67</v>
      </c>
      <c r="CQ8" s="139" t="s">
        <v>68</v>
      </c>
      <c r="CR8" s="139" t="s">
        <v>69</v>
      </c>
      <c r="CS8" s="139" t="s">
        <v>70</v>
      </c>
      <c r="CT8" s="120"/>
      <c r="CU8" s="120"/>
      <c r="CV8" s="120"/>
      <c r="CW8" s="120"/>
      <c r="CX8" s="140"/>
      <c r="CY8" s="140"/>
      <c r="CZ8" s="140"/>
    </row>
    <row r="9" spans="1:108" ht="75" x14ac:dyDescent="0.2">
      <c r="A9" s="115"/>
      <c r="B9" s="116"/>
      <c r="C9" s="119"/>
      <c r="D9" s="133"/>
      <c r="E9" s="133"/>
      <c r="F9" s="133"/>
      <c r="G9" s="119"/>
      <c r="H9" s="118"/>
      <c r="I9" s="119"/>
      <c r="J9" s="119"/>
      <c r="K9" s="122"/>
      <c r="L9" s="117"/>
      <c r="M9" s="117"/>
      <c r="N9" s="117"/>
      <c r="O9" s="120"/>
      <c r="P9" s="119"/>
      <c r="Q9" s="119"/>
      <c r="R9" s="119"/>
      <c r="S9" s="119"/>
      <c r="T9" s="119"/>
      <c r="U9" s="119"/>
      <c r="V9" s="118"/>
      <c r="W9" s="119"/>
      <c r="X9" s="119"/>
      <c r="Y9" s="127"/>
      <c r="Z9" s="118"/>
      <c r="AA9" s="145" t="s">
        <v>52</v>
      </c>
      <c r="AB9" s="145"/>
      <c r="AC9" s="145"/>
      <c r="AD9" s="69" t="s">
        <v>53</v>
      </c>
      <c r="AE9" s="7" t="s">
        <v>52</v>
      </c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39"/>
      <c r="BS9" s="139"/>
      <c r="BT9" s="139"/>
      <c r="BU9" s="139"/>
      <c r="BV9" s="139"/>
      <c r="BW9" s="139"/>
      <c r="BX9" s="139"/>
      <c r="BY9" s="139"/>
      <c r="BZ9" s="139"/>
      <c r="CA9" s="139"/>
      <c r="CB9" s="139"/>
      <c r="CC9" s="139"/>
      <c r="CD9" s="139"/>
      <c r="CE9" s="139"/>
      <c r="CF9" s="139"/>
      <c r="CG9" s="139"/>
      <c r="CH9" s="139"/>
      <c r="CI9" s="139"/>
      <c r="CJ9" s="139"/>
      <c r="CK9" s="139"/>
      <c r="CL9" s="139"/>
      <c r="CM9" s="139"/>
      <c r="CN9" s="139"/>
      <c r="CO9" s="139"/>
      <c r="CP9" s="139"/>
      <c r="CQ9" s="139"/>
      <c r="CR9" s="139"/>
      <c r="CS9" s="139"/>
      <c r="CT9" s="120"/>
      <c r="CU9" s="120"/>
      <c r="CV9" s="120"/>
      <c r="CW9" s="120"/>
      <c r="CX9" s="140"/>
      <c r="CY9" s="140"/>
      <c r="CZ9" s="140"/>
    </row>
    <row r="10" spans="1:108" x14ac:dyDescent="0.2">
      <c r="A10" s="115"/>
      <c r="B10" s="116"/>
      <c r="C10" s="119"/>
      <c r="D10" s="133"/>
      <c r="E10" s="133"/>
      <c r="F10" s="133"/>
      <c r="G10" s="119"/>
      <c r="H10" s="118"/>
      <c r="I10" s="119"/>
      <c r="J10" s="119"/>
      <c r="K10" s="123"/>
      <c r="L10" s="117"/>
      <c r="M10" s="117"/>
      <c r="N10" s="117"/>
      <c r="O10" s="120"/>
      <c r="P10" s="119"/>
      <c r="Q10" s="119"/>
      <c r="R10" s="119"/>
      <c r="S10" s="119"/>
      <c r="T10" s="119"/>
      <c r="U10" s="119"/>
      <c r="V10" s="118"/>
      <c r="W10" s="119"/>
      <c r="X10" s="119"/>
      <c r="Y10" s="128"/>
      <c r="Z10" s="118"/>
      <c r="AA10" s="134" t="s">
        <v>54</v>
      </c>
      <c r="AB10" s="134"/>
      <c r="AC10" s="134"/>
      <c r="AD10" s="134"/>
      <c r="AE10" s="134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39"/>
      <c r="BS10" s="139"/>
      <c r="BT10" s="139"/>
      <c r="BU10" s="139"/>
      <c r="BV10" s="139"/>
      <c r="BW10" s="139"/>
      <c r="BX10" s="139"/>
      <c r="BY10" s="139"/>
      <c r="BZ10" s="139"/>
      <c r="CA10" s="139"/>
      <c r="CB10" s="139"/>
      <c r="CC10" s="139"/>
      <c r="CD10" s="139"/>
      <c r="CE10" s="139"/>
      <c r="CF10" s="139"/>
      <c r="CG10" s="139"/>
      <c r="CH10" s="139"/>
      <c r="CI10" s="139"/>
      <c r="CJ10" s="139"/>
      <c r="CK10" s="139"/>
      <c r="CL10" s="139"/>
      <c r="CM10" s="139"/>
      <c r="CN10" s="139"/>
      <c r="CO10" s="139"/>
      <c r="CP10" s="139"/>
      <c r="CQ10" s="139"/>
      <c r="CR10" s="139"/>
      <c r="CS10" s="139"/>
      <c r="CT10" s="120"/>
      <c r="CU10" s="120"/>
      <c r="CV10" s="120"/>
      <c r="CW10" s="120"/>
      <c r="CX10" s="140"/>
      <c r="CY10" s="140"/>
      <c r="CZ10" s="140"/>
    </row>
    <row r="11" spans="1:108" ht="16.5" customHeight="1" x14ac:dyDescent="0.2">
      <c r="A11" s="62" t="s">
        <v>18</v>
      </c>
      <c r="B11" s="61" t="s">
        <v>19</v>
      </c>
      <c r="C11" s="57"/>
      <c r="D11" s="58">
        <v>1</v>
      </c>
      <c r="E11" s="58">
        <v>2</v>
      </c>
      <c r="F11" s="58">
        <v>3</v>
      </c>
      <c r="G11" s="57"/>
      <c r="H11" s="88">
        <v>4</v>
      </c>
      <c r="I11" s="57">
        <v>5</v>
      </c>
      <c r="J11" s="57">
        <v>6</v>
      </c>
      <c r="K11" s="57">
        <v>7</v>
      </c>
      <c r="L11" s="56">
        <v>8</v>
      </c>
      <c r="M11" s="56">
        <v>9</v>
      </c>
      <c r="N11" s="56">
        <v>10</v>
      </c>
      <c r="O11" s="57">
        <v>11</v>
      </c>
      <c r="P11" s="57">
        <v>12</v>
      </c>
      <c r="Q11" s="57">
        <v>13</v>
      </c>
      <c r="R11" s="57">
        <v>14</v>
      </c>
      <c r="S11" s="57">
        <v>15</v>
      </c>
      <c r="T11" s="57">
        <v>16</v>
      </c>
      <c r="U11" s="57">
        <v>17</v>
      </c>
      <c r="V11" s="88">
        <v>18</v>
      </c>
      <c r="W11" s="57">
        <v>19</v>
      </c>
      <c r="X11" s="57">
        <v>20</v>
      </c>
      <c r="Y11" s="57"/>
      <c r="Z11" s="88" t="s">
        <v>76</v>
      </c>
      <c r="AA11" s="146" t="s">
        <v>77</v>
      </c>
      <c r="AB11" s="147"/>
      <c r="AC11" s="147"/>
      <c r="AD11" s="147"/>
      <c r="AE11" s="148"/>
      <c r="AF11" s="57">
        <v>27</v>
      </c>
      <c r="AG11" s="57">
        <v>28</v>
      </c>
      <c r="AH11" s="57">
        <v>29</v>
      </c>
      <c r="AI11" s="57">
        <v>30</v>
      </c>
      <c r="AJ11" s="57">
        <v>31</v>
      </c>
      <c r="AK11" s="57">
        <v>32</v>
      </c>
      <c r="AL11" s="57">
        <v>33</v>
      </c>
      <c r="AM11" s="57">
        <v>34</v>
      </c>
      <c r="AN11" s="57">
        <v>35</v>
      </c>
      <c r="AO11" s="57">
        <v>36</v>
      </c>
      <c r="AP11" s="57" t="s">
        <v>78</v>
      </c>
      <c r="AQ11" s="57">
        <v>40</v>
      </c>
      <c r="AR11" s="57">
        <v>41</v>
      </c>
      <c r="AS11" s="57">
        <v>42</v>
      </c>
      <c r="AT11" s="57" t="s">
        <v>78</v>
      </c>
      <c r="AU11" s="57">
        <v>40</v>
      </c>
      <c r="AV11" s="57">
        <v>41</v>
      </c>
      <c r="AW11" s="57">
        <v>42</v>
      </c>
      <c r="AX11" s="57" t="s">
        <v>78</v>
      </c>
      <c r="AY11" s="57">
        <v>40</v>
      </c>
      <c r="AZ11" s="57">
        <v>41</v>
      </c>
      <c r="BA11" s="57">
        <v>42</v>
      </c>
      <c r="BB11" s="57" t="s">
        <v>78</v>
      </c>
      <c r="BC11" s="57">
        <v>40</v>
      </c>
      <c r="BD11" s="57">
        <v>41</v>
      </c>
      <c r="BE11" s="57">
        <v>42</v>
      </c>
      <c r="BF11" s="57" t="s">
        <v>78</v>
      </c>
      <c r="BG11" s="57">
        <v>40</v>
      </c>
      <c r="BH11" s="57">
        <v>41</v>
      </c>
      <c r="BI11" s="57">
        <v>42</v>
      </c>
      <c r="BJ11" s="57" t="s">
        <v>78</v>
      </c>
      <c r="BK11" s="57">
        <v>40</v>
      </c>
      <c r="BL11" s="57">
        <v>41</v>
      </c>
      <c r="BM11" s="57">
        <v>42</v>
      </c>
      <c r="BN11" s="57" t="s">
        <v>78</v>
      </c>
      <c r="BO11" s="57">
        <v>40</v>
      </c>
      <c r="BP11" s="57">
        <v>41</v>
      </c>
      <c r="BQ11" s="57">
        <v>42</v>
      </c>
      <c r="BR11" s="88">
        <v>43</v>
      </c>
      <c r="BS11" s="88">
        <v>44</v>
      </c>
      <c r="BT11" s="88">
        <v>45</v>
      </c>
      <c r="BU11" s="88">
        <v>46</v>
      </c>
      <c r="BV11" s="88">
        <v>43</v>
      </c>
      <c r="BW11" s="88">
        <v>44</v>
      </c>
      <c r="BX11" s="88">
        <v>45</v>
      </c>
      <c r="BY11" s="88">
        <v>46</v>
      </c>
      <c r="BZ11" s="88">
        <v>43</v>
      </c>
      <c r="CA11" s="88">
        <v>44</v>
      </c>
      <c r="CB11" s="88">
        <v>45</v>
      </c>
      <c r="CC11" s="88">
        <v>46</v>
      </c>
      <c r="CD11" s="88">
        <v>43</v>
      </c>
      <c r="CE11" s="88">
        <v>44</v>
      </c>
      <c r="CF11" s="88">
        <v>45</v>
      </c>
      <c r="CG11" s="88">
        <v>46</v>
      </c>
      <c r="CH11" s="88">
        <v>43</v>
      </c>
      <c r="CI11" s="88">
        <v>44</v>
      </c>
      <c r="CJ11" s="88">
        <v>45</v>
      </c>
      <c r="CK11" s="88">
        <v>46</v>
      </c>
      <c r="CL11" s="88">
        <v>43</v>
      </c>
      <c r="CM11" s="88">
        <v>44</v>
      </c>
      <c r="CN11" s="88">
        <v>45</v>
      </c>
      <c r="CO11" s="88">
        <v>46</v>
      </c>
      <c r="CP11" s="88">
        <v>43</v>
      </c>
      <c r="CQ11" s="88">
        <v>44</v>
      </c>
      <c r="CR11" s="88">
        <v>45</v>
      </c>
      <c r="CS11" s="88">
        <v>46</v>
      </c>
      <c r="CT11" s="57">
        <v>47</v>
      </c>
      <c r="CU11" s="57">
        <v>48</v>
      </c>
      <c r="CV11" s="57">
        <v>49</v>
      </c>
      <c r="CW11" s="57">
        <v>50</v>
      </c>
      <c r="CX11" s="113">
        <v>51</v>
      </c>
      <c r="CY11" s="113">
        <v>52</v>
      </c>
      <c r="CZ11" s="113">
        <v>53</v>
      </c>
    </row>
    <row r="12" spans="1:108" s="16" customFormat="1" ht="16.5" customHeight="1" x14ac:dyDescent="0.2">
      <c r="A12" s="2"/>
      <c r="B12" s="149" t="s">
        <v>0</v>
      </c>
      <c r="C12" s="149"/>
      <c r="D12" s="149"/>
      <c r="E12" s="149"/>
      <c r="F12" s="149"/>
      <c r="G12" s="18"/>
      <c r="H12" s="90"/>
      <c r="I12" s="59"/>
      <c r="J12" s="18"/>
      <c r="K12" s="18"/>
      <c r="L12" s="19"/>
      <c r="M12" s="19"/>
      <c r="N12" s="19"/>
      <c r="O12" s="20"/>
      <c r="P12" s="18"/>
      <c r="Q12" s="18"/>
      <c r="R12" s="18"/>
      <c r="S12" s="18"/>
      <c r="T12" s="18"/>
      <c r="U12" s="18"/>
      <c r="V12" s="90"/>
      <c r="W12" s="18"/>
      <c r="X12" s="18"/>
      <c r="Y12" s="18"/>
      <c r="Z12" s="90"/>
      <c r="AA12" s="21"/>
      <c r="AB12" s="21"/>
      <c r="AC12" s="21"/>
      <c r="AD12" s="21"/>
      <c r="AE12" s="21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20"/>
      <c r="CU12" s="20"/>
      <c r="CV12" s="20"/>
      <c r="CW12" s="20"/>
      <c r="CX12" s="113"/>
      <c r="CY12" s="113"/>
      <c r="CZ12" s="113"/>
      <c r="DA12" s="17"/>
      <c r="DB12" s="17"/>
      <c r="DC12" s="17"/>
      <c r="DD12" s="17"/>
    </row>
    <row r="13" spans="1:108" ht="25.5" x14ac:dyDescent="0.2">
      <c r="A13" s="19"/>
      <c r="B13" s="65" t="s">
        <v>84</v>
      </c>
      <c r="C13" s="56"/>
      <c r="D13" s="56"/>
      <c r="E13" s="32"/>
      <c r="F13" s="32"/>
      <c r="G13" s="60"/>
      <c r="H13" s="48"/>
      <c r="I13" s="60"/>
      <c r="J13" s="37"/>
      <c r="K13" s="37"/>
      <c r="L13" s="56"/>
      <c r="M13" s="56"/>
      <c r="N13" s="56"/>
      <c r="O13" s="37"/>
      <c r="P13" s="37"/>
      <c r="Q13" s="37"/>
      <c r="R13" s="37"/>
      <c r="S13" s="37"/>
      <c r="T13" s="37"/>
      <c r="U13" s="37"/>
      <c r="V13" s="48"/>
      <c r="W13" s="37"/>
      <c r="X13" s="37"/>
      <c r="Y13" s="33"/>
      <c r="Z13" s="5"/>
      <c r="AA13" s="33"/>
      <c r="AB13" s="33"/>
      <c r="AC13" s="33"/>
      <c r="AD13" s="33"/>
      <c r="AE13" s="33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48"/>
      <c r="BS13" s="48"/>
      <c r="BT13" s="48"/>
      <c r="BU13" s="53"/>
      <c r="BV13" s="48"/>
      <c r="BW13" s="48"/>
      <c r="BX13" s="48"/>
      <c r="BY13" s="53"/>
      <c r="BZ13" s="48"/>
      <c r="CA13" s="48"/>
      <c r="CB13" s="48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48"/>
      <c r="CQ13" s="48"/>
      <c r="CR13" s="48"/>
      <c r="CS13" s="53"/>
      <c r="CT13" s="56"/>
      <c r="CU13" s="56"/>
      <c r="CV13" s="56"/>
      <c r="CW13" s="56"/>
      <c r="CX13" s="52"/>
      <c r="CY13" s="52"/>
      <c r="CZ13" s="52"/>
    </row>
    <row r="14" spans="1:108" ht="25.5" x14ac:dyDescent="0.2">
      <c r="A14" s="56">
        <v>1</v>
      </c>
      <c r="B14" s="66" t="s">
        <v>85</v>
      </c>
      <c r="C14" s="56"/>
      <c r="D14" s="95" t="s">
        <v>348</v>
      </c>
      <c r="E14" s="32">
        <v>42736</v>
      </c>
      <c r="F14" s="32">
        <v>43100</v>
      </c>
      <c r="G14" s="60" t="s">
        <v>24</v>
      </c>
      <c r="H14" s="48">
        <v>0</v>
      </c>
      <c r="I14" s="56">
        <v>-2.16</v>
      </c>
      <c r="J14" s="56">
        <v>0</v>
      </c>
      <c r="K14" s="37">
        <f t="shared" ref="K14:K77" si="0">SUM(L14:N14)</f>
        <v>0</v>
      </c>
      <c r="L14" s="56">
        <v>0</v>
      </c>
      <c r="M14" s="56">
        <v>0</v>
      </c>
      <c r="N14" s="56">
        <v>0</v>
      </c>
      <c r="O14" s="56">
        <v>0</v>
      </c>
      <c r="P14" s="37">
        <f t="shared" ref="P14:P74" si="1">SUM(O14)</f>
        <v>0</v>
      </c>
      <c r="Q14" s="37"/>
      <c r="R14" s="37"/>
      <c r="S14" s="37"/>
      <c r="T14" s="37"/>
      <c r="U14" s="37"/>
      <c r="V14" s="48"/>
      <c r="W14" s="56">
        <v>-2.16</v>
      </c>
      <c r="X14" s="56">
        <v>0</v>
      </c>
      <c r="Y14" s="75">
        <v>113.9</v>
      </c>
      <c r="Z14" s="5">
        <f t="shared" ref="Z14:Z75" si="2">SUM(AA14:AE14)</f>
        <v>0</v>
      </c>
      <c r="AA14" s="33">
        <v>0</v>
      </c>
      <c r="AB14" s="33">
        <v>0</v>
      </c>
      <c r="AC14" s="33">
        <v>0</v>
      </c>
      <c r="AD14" s="33">
        <v>0</v>
      </c>
      <c r="AE14" s="33">
        <v>0</v>
      </c>
      <c r="AF14" s="56"/>
      <c r="AG14" s="56"/>
      <c r="AH14" s="56"/>
      <c r="AI14" s="56"/>
      <c r="AJ14" s="56"/>
      <c r="AK14" s="56"/>
      <c r="AL14" s="56">
        <v>0</v>
      </c>
      <c r="AM14" s="56"/>
      <c r="AN14" s="56"/>
      <c r="AO14" s="56">
        <v>0</v>
      </c>
      <c r="AP14" s="56">
        <v>0</v>
      </c>
      <c r="AQ14" s="56">
        <v>0</v>
      </c>
      <c r="AR14" s="56">
        <v>0</v>
      </c>
      <c r="AS14" s="56">
        <v>0</v>
      </c>
      <c r="AT14" s="56">
        <v>0</v>
      </c>
      <c r="AU14" s="56">
        <v>0</v>
      </c>
      <c r="AV14" s="56">
        <v>0</v>
      </c>
      <c r="AW14" s="56">
        <v>0</v>
      </c>
      <c r="AX14" s="56">
        <v>0</v>
      </c>
      <c r="AY14" s="56">
        <v>0</v>
      </c>
      <c r="AZ14" s="56">
        <v>0</v>
      </c>
      <c r="BA14" s="56">
        <v>0</v>
      </c>
      <c r="BB14" s="56">
        <v>0</v>
      </c>
      <c r="BC14" s="56">
        <v>0</v>
      </c>
      <c r="BD14" s="56">
        <v>0</v>
      </c>
      <c r="BE14" s="56">
        <v>0</v>
      </c>
      <c r="BF14" s="56">
        <v>0</v>
      </c>
      <c r="BG14" s="56">
        <v>0</v>
      </c>
      <c r="BH14" s="56">
        <v>0</v>
      </c>
      <c r="BI14" s="56">
        <v>0</v>
      </c>
      <c r="BJ14" s="56">
        <v>0</v>
      </c>
      <c r="BK14" s="56">
        <v>0</v>
      </c>
      <c r="BL14" s="56">
        <v>0</v>
      </c>
      <c r="BM14" s="56">
        <v>0</v>
      </c>
      <c r="BN14" s="96">
        <v>0</v>
      </c>
      <c r="BO14" s="56">
        <v>0</v>
      </c>
      <c r="BP14" s="56">
        <v>0</v>
      </c>
      <c r="BQ14" s="56">
        <v>0</v>
      </c>
      <c r="BR14" s="48">
        <f>SUM(BR281)/AQ279*AQ14</f>
        <v>0</v>
      </c>
      <c r="BS14" s="48">
        <f>SUM(BS281)/AR279*AR14</f>
        <v>0</v>
      </c>
      <c r="BT14" s="48">
        <f>SUM(BT281)/AS279*AS14</f>
        <v>0</v>
      </c>
      <c r="BU14" s="53"/>
      <c r="BV14" s="48">
        <f>SUM(BV281)/AU279*AU14</f>
        <v>0</v>
      </c>
      <c r="BW14" s="48">
        <f>SUM(BW281)/AV279*AV14</f>
        <v>0</v>
      </c>
      <c r="BX14" s="48">
        <f>SUM(BX281)/AW279*AW14</f>
        <v>0</v>
      </c>
      <c r="BY14" s="53"/>
      <c r="BZ14" s="48">
        <f>SUM(BZ281)/AY279*AY14</f>
        <v>0</v>
      </c>
      <c r="CA14" s="48">
        <f>SUM(CA281)/AZ279*AZ14</f>
        <v>0</v>
      </c>
      <c r="CB14" s="48">
        <f>SUM(CB281)/BA279*BA14</f>
        <v>0</v>
      </c>
      <c r="CC14" s="53"/>
      <c r="CD14" s="48">
        <f>SUM(CD281)/BC279*BC14</f>
        <v>0</v>
      </c>
      <c r="CE14" s="48">
        <f>SUM(CE281)/BD279*BD14</f>
        <v>0</v>
      </c>
      <c r="CF14" s="48">
        <f>SUM(CF281)/BE279*BE14</f>
        <v>0</v>
      </c>
      <c r="CG14" s="53"/>
      <c r="CH14" s="48">
        <f>SUM(CH281)/BG279*BG14</f>
        <v>0</v>
      </c>
      <c r="CI14" s="48">
        <f>SUM(CI281)/BH279*BH14</f>
        <v>0</v>
      </c>
      <c r="CJ14" s="48">
        <f>SUM(CJ281)/BI279*BI14</f>
        <v>0</v>
      </c>
      <c r="CK14" s="53"/>
      <c r="CL14" s="48">
        <f>SUM(CL281)/BK279*BK14</f>
        <v>0</v>
      </c>
      <c r="CM14" s="48">
        <f>SUM(CM281)/BL279*BL14</f>
        <v>0</v>
      </c>
      <c r="CN14" s="48">
        <f>SUM(CN281)/BM279*BM14</f>
        <v>0</v>
      </c>
      <c r="CO14" s="53"/>
      <c r="CP14" s="48">
        <f>SUM(BN14)</f>
        <v>0</v>
      </c>
      <c r="CQ14" s="48">
        <f>SUM(CP14)</f>
        <v>0</v>
      </c>
      <c r="CR14" s="48">
        <f>SUM(CP14-CQ14)</f>
        <v>0</v>
      </c>
      <c r="CS14" s="53"/>
      <c r="CT14" s="56"/>
      <c r="CU14" s="56"/>
      <c r="CV14" s="56"/>
      <c r="CW14" s="56"/>
      <c r="CX14" s="52"/>
      <c r="CY14" s="52"/>
      <c r="CZ14" s="52"/>
    </row>
    <row r="15" spans="1:108" x14ac:dyDescent="0.2">
      <c r="A15" s="56">
        <v>2</v>
      </c>
      <c r="B15" s="66" t="s">
        <v>86</v>
      </c>
      <c r="C15" s="56"/>
      <c r="D15" s="95" t="s">
        <v>348</v>
      </c>
      <c r="E15" s="32">
        <v>42736</v>
      </c>
      <c r="F15" s="32">
        <v>43100</v>
      </c>
      <c r="G15" s="60" t="s">
        <v>20</v>
      </c>
      <c r="H15" s="48">
        <v>22600</v>
      </c>
      <c r="I15" s="56"/>
      <c r="J15" s="56">
        <v>464.67</v>
      </c>
      <c r="K15" s="37">
        <f t="shared" si="0"/>
        <v>2735.78</v>
      </c>
      <c r="L15" s="56">
        <v>1135.9000000000001</v>
      </c>
      <c r="M15" s="56">
        <v>890.88</v>
      </c>
      <c r="N15" s="56">
        <v>709</v>
      </c>
      <c r="O15" s="56">
        <v>3200.45</v>
      </c>
      <c r="P15" s="37">
        <f t="shared" si="1"/>
        <v>3200.45</v>
      </c>
      <c r="Q15" s="37"/>
      <c r="R15" s="37"/>
      <c r="S15" s="37"/>
      <c r="T15" s="37"/>
      <c r="U15" s="37"/>
      <c r="V15" s="48">
        <v>25000</v>
      </c>
      <c r="W15" s="56"/>
      <c r="X15" s="56">
        <v>0</v>
      </c>
      <c r="Y15" s="75">
        <v>154.30000000000001</v>
      </c>
      <c r="Z15" s="5">
        <f t="shared" si="2"/>
        <v>0</v>
      </c>
      <c r="AA15" s="33">
        <v>0</v>
      </c>
      <c r="AB15" s="33">
        <v>0</v>
      </c>
      <c r="AC15" s="33">
        <v>0</v>
      </c>
      <c r="AD15" s="33">
        <v>0</v>
      </c>
      <c r="AE15" s="33">
        <v>0</v>
      </c>
      <c r="AF15" s="56"/>
      <c r="AG15" s="56"/>
      <c r="AH15" s="56"/>
      <c r="AI15" s="56"/>
      <c r="AJ15" s="56"/>
      <c r="AK15" s="56"/>
      <c r="AL15" s="56">
        <v>576.15</v>
      </c>
      <c r="AM15" s="56"/>
      <c r="AN15" s="56"/>
      <c r="AO15" s="56">
        <v>0</v>
      </c>
      <c r="AP15" s="56">
        <v>82</v>
      </c>
      <c r="AQ15" s="56">
        <v>3143.06</v>
      </c>
      <c r="AR15" s="56">
        <v>3481.52</v>
      </c>
      <c r="AS15" s="56">
        <v>0</v>
      </c>
      <c r="AT15" s="56">
        <v>82</v>
      </c>
      <c r="AU15" s="56">
        <v>1842.54</v>
      </c>
      <c r="AV15" s="56">
        <v>2040.96</v>
      </c>
      <c r="AW15" s="56">
        <v>0</v>
      </c>
      <c r="AX15" s="56">
        <v>0</v>
      </c>
      <c r="AY15" s="56">
        <v>0</v>
      </c>
      <c r="AZ15" s="56">
        <v>0</v>
      </c>
      <c r="BA15" s="56">
        <v>0</v>
      </c>
      <c r="BB15" s="56">
        <v>0</v>
      </c>
      <c r="BC15" s="56">
        <v>0</v>
      </c>
      <c r="BD15" s="56">
        <v>0</v>
      </c>
      <c r="BE15" s="56">
        <v>0</v>
      </c>
      <c r="BF15" s="56">
        <v>0</v>
      </c>
      <c r="BG15" s="56">
        <v>0</v>
      </c>
      <c r="BH15" s="56">
        <v>0</v>
      </c>
      <c r="BI15" s="56">
        <v>0</v>
      </c>
      <c r="BJ15" s="56">
        <v>0</v>
      </c>
      <c r="BK15" s="56">
        <v>0</v>
      </c>
      <c r="BL15" s="56">
        <v>0</v>
      </c>
      <c r="BM15" s="56">
        <v>0</v>
      </c>
      <c r="BN15" s="96">
        <v>2.7360000000000002</v>
      </c>
      <c r="BO15" s="56">
        <v>211.94</v>
      </c>
      <c r="BP15" s="56">
        <v>251.21</v>
      </c>
      <c r="BQ15" s="56">
        <v>0</v>
      </c>
      <c r="BR15" s="48">
        <f>SUM(BR281)/AQ279*AQ15</f>
        <v>2972.8042020649291</v>
      </c>
      <c r="BS15" s="48">
        <f>SUM(BS281)/AR279*AR15</f>
        <v>3648.1942386809556</v>
      </c>
      <c r="BT15" s="48">
        <f>SUM(BT281)/AS279*AS15</f>
        <v>0</v>
      </c>
      <c r="BU15" s="53"/>
      <c r="BV15" s="48">
        <f>SUM(BV281)/AU279*AU15</f>
        <v>1856.2050167019499</v>
      </c>
      <c r="BW15" s="48">
        <f>SUM(BW281)/AV279*AV15</f>
        <v>2184.2806291686943</v>
      </c>
      <c r="BX15" s="48">
        <f>SUM(BX281)/AW279*AW15</f>
        <v>0</v>
      </c>
      <c r="BY15" s="53"/>
      <c r="BZ15" s="48">
        <f>SUM(BZ281)/AY279*AY15</f>
        <v>0</v>
      </c>
      <c r="CA15" s="48">
        <f>SUM(CA281)/AZ279*AZ15</f>
        <v>0</v>
      </c>
      <c r="CB15" s="48">
        <f>SUM(CB281)/BA279*BA15</f>
        <v>0</v>
      </c>
      <c r="CC15" s="53"/>
      <c r="CD15" s="48">
        <f>SUM(CD281)/BC279*BC15</f>
        <v>0</v>
      </c>
      <c r="CE15" s="48">
        <f>SUM(CE281)/BD279*BD15</f>
        <v>0</v>
      </c>
      <c r="CF15" s="48">
        <f>SUM(CF281)/BE279*BE15</f>
        <v>0</v>
      </c>
      <c r="CG15" s="53"/>
      <c r="CH15" s="48">
        <f>SUM(CH281)/BG279*BG15</f>
        <v>0</v>
      </c>
      <c r="CI15" s="48">
        <f>SUM(CI281)/BH279*BH15</f>
        <v>0</v>
      </c>
      <c r="CJ15" s="48">
        <f>SUM(CJ281)/BI279*BI15</f>
        <v>0</v>
      </c>
      <c r="CK15" s="53"/>
      <c r="CL15" s="48">
        <f>SUM(CL281)/BK279*BK15</f>
        <v>0</v>
      </c>
      <c r="CM15" s="48">
        <f>SUM(CM281)/BL279*BL15</f>
        <v>0</v>
      </c>
      <c r="CN15" s="48">
        <f>SUM(CN281)/BM279*BM15</f>
        <v>0</v>
      </c>
      <c r="CO15" s="53"/>
      <c r="CP15" s="48">
        <f t="shared" ref="CP15:CP78" si="3">SUM(BN15)</f>
        <v>2.7360000000000002</v>
      </c>
      <c r="CQ15" s="48">
        <f t="shared" ref="CQ15:CQ78" si="4">SUM(CP15)</f>
        <v>2.7360000000000002</v>
      </c>
      <c r="CR15" s="48">
        <f t="shared" ref="CR15:CR78" si="5">SUM(CP15-CQ15)</f>
        <v>0</v>
      </c>
      <c r="CS15" s="53"/>
      <c r="CT15" s="56"/>
      <c r="CU15" s="56"/>
      <c r="CV15" s="56"/>
      <c r="CW15" s="56"/>
      <c r="CX15" s="52"/>
      <c r="CY15" s="52"/>
      <c r="CZ15" s="52"/>
    </row>
    <row r="16" spans="1:108" s="1" customFormat="1" ht="25.5" x14ac:dyDescent="0.2">
      <c r="A16" s="3"/>
      <c r="B16" s="67" t="s">
        <v>346</v>
      </c>
      <c r="C16" s="53"/>
      <c r="D16" s="53"/>
      <c r="E16" s="68">
        <v>42736</v>
      </c>
      <c r="F16" s="68">
        <v>43100</v>
      </c>
      <c r="G16" s="52"/>
      <c r="H16" s="48"/>
      <c r="I16" s="19"/>
      <c r="J16" s="19"/>
      <c r="K16" s="48"/>
      <c r="L16" s="19"/>
      <c r="M16" s="19"/>
      <c r="N16" s="19"/>
      <c r="O16" s="19"/>
      <c r="P16" s="48"/>
      <c r="Q16" s="48"/>
      <c r="R16" s="48"/>
      <c r="S16" s="48"/>
      <c r="T16" s="48"/>
      <c r="U16" s="48"/>
      <c r="V16" s="48"/>
      <c r="W16" s="19"/>
      <c r="X16" s="19"/>
      <c r="Y16" s="76"/>
      <c r="Z16" s="5"/>
      <c r="AA16" s="5"/>
      <c r="AB16" s="5"/>
      <c r="AC16" s="5"/>
      <c r="AD16" s="5"/>
      <c r="AE16" s="5"/>
      <c r="AF16" s="53"/>
      <c r="AG16" s="53"/>
      <c r="AH16" s="53"/>
      <c r="AI16" s="53"/>
      <c r="AJ16" s="53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97"/>
      <c r="BO16" s="19"/>
      <c r="BP16" s="19"/>
      <c r="BQ16" s="19"/>
      <c r="BR16" s="48"/>
      <c r="BS16" s="48"/>
      <c r="BT16" s="48"/>
      <c r="BU16" s="53"/>
      <c r="BV16" s="48"/>
      <c r="BW16" s="48"/>
      <c r="BX16" s="48"/>
      <c r="BY16" s="53"/>
      <c r="BZ16" s="48"/>
      <c r="CA16" s="48"/>
      <c r="CB16" s="48"/>
      <c r="CC16" s="53"/>
      <c r="CD16" s="48"/>
      <c r="CE16" s="48"/>
      <c r="CF16" s="48"/>
      <c r="CG16" s="53"/>
      <c r="CH16" s="48"/>
      <c r="CI16" s="48"/>
      <c r="CJ16" s="48"/>
      <c r="CK16" s="53"/>
      <c r="CL16" s="48"/>
      <c r="CM16" s="48"/>
      <c r="CN16" s="48"/>
      <c r="CO16" s="53"/>
      <c r="CP16" s="48">
        <f t="shared" si="3"/>
        <v>0</v>
      </c>
      <c r="CQ16" s="48">
        <f t="shared" si="4"/>
        <v>0</v>
      </c>
      <c r="CR16" s="48">
        <f t="shared" si="5"/>
        <v>0</v>
      </c>
      <c r="CS16" s="53"/>
      <c r="CT16" s="53"/>
      <c r="CU16" s="53"/>
      <c r="CV16" s="53"/>
      <c r="CW16" s="53"/>
      <c r="CX16" s="52"/>
      <c r="CY16" s="52"/>
      <c r="CZ16" s="52"/>
      <c r="DA16" s="6"/>
      <c r="DB16" s="6"/>
      <c r="DC16" s="6"/>
      <c r="DD16" s="6"/>
    </row>
    <row r="17" spans="1:104" x14ac:dyDescent="0.2">
      <c r="A17" s="56">
        <v>1</v>
      </c>
      <c r="B17" s="66" t="s">
        <v>87</v>
      </c>
      <c r="C17" s="56"/>
      <c r="D17" s="95" t="s">
        <v>348</v>
      </c>
      <c r="E17" s="32">
        <v>42736</v>
      </c>
      <c r="F17" s="32">
        <v>43100</v>
      </c>
      <c r="G17" s="60" t="s">
        <v>24</v>
      </c>
      <c r="H17" s="48">
        <v>25900</v>
      </c>
      <c r="I17" s="56"/>
      <c r="J17" s="56">
        <v>34456.629999999997</v>
      </c>
      <c r="K17" s="37">
        <f t="shared" si="0"/>
        <v>127057.01999999999</v>
      </c>
      <c r="L17" s="56">
        <v>67777.2</v>
      </c>
      <c r="M17" s="56">
        <v>32371.200000000001</v>
      </c>
      <c r="N17" s="56">
        <v>26908.62</v>
      </c>
      <c r="O17" s="56">
        <v>129036.39</v>
      </c>
      <c r="P17" s="37">
        <f t="shared" si="1"/>
        <v>129036.39</v>
      </c>
      <c r="Q17" s="37"/>
      <c r="R17" s="37"/>
      <c r="S17" s="37"/>
      <c r="T17" s="37"/>
      <c r="U17" s="37"/>
      <c r="V17" s="48">
        <v>59900</v>
      </c>
      <c r="W17" s="56"/>
      <c r="X17" s="56">
        <v>32477.26</v>
      </c>
      <c r="Y17" s="75">
        <v>280.7</v>
      </c>
      <c r="Z17" s="5">
        <f t="shared" ref="Z17:Z22" si="6">SUM(AA17:AE17)</f>
        <v>19.310000000000002</v>
      </c>
      <c r="AA17" s="33">
        <v>0</v>
      </c>
      <c r="AB17" s="33">
        <v>5.12</v>
      </c>
      <c r="AC17" s="33">
        <v>6.03</v>
      </c>
      <c r="AD17" s="33">
        <v>4.16</v>
      </c>
      <c r="AE17" s="33">
        <v>4</v>
      </c>
      <c r="AF17" s="56"/>
      <c r="AG17" s="56"/>
      <c r="AH17" s="56"/>
      <c r="AI17" s="56"/>
      <c r="AJ17" s="56"/>
      <c r="AK17" s="56"/>
      <c r="AL17" s="56">
        <v>67040.73</v>
      </c>
      <c r="AM17" s="56"/>
      <c r="AN17" s="56"/>
      <c r="AO17" s="56">
        <v>78186.78</v>
      </c>
      <c r="AP17" s="56">
        <v>1264.49</v>
      </c>
      <c r="AQ17" s="56">
        <v>57293.17</v>
      </c>
      <c r="AR17" s="56">
        <v>52052.38</v>
      </c>
      <c r="AS17" s="56">
        <v>7622.1</v>
      </c>
      <c r="AT17" s="56">
        <v>1264.4939999999999</v>
      </c>
      <c r="AU17" s="56">
        <v>30981.03</v>
      </c>
      <c r="AV17" s="56">
        <v>28388.16</v>
      </c>
      <c r="AW17" s="56">
        <v>3964.91</v>
      </c>
      <c r="AX17" s="56">
        <v>138.64500000000001</v>
      </c>
      <c r="AY17" s="56">
        <v>244642.29</v>
      </c>
      <c r="AZ17" s="56">
        <v>242055.04000000001</v>
      </c>
      <c r="BA17" s="56">
        <v>65641.429999999993</v>
      </c>
      <c r="BB17" s="56">
        <v>0</v>
      </c>
      <c r="BC17" s="56">
        <v>0</v>
      </c>
      <c r="BD17" s="56">
        <v>0</v>
      </c>
      <c r="BE17" s="56">
        <v>0</v>
      </c>
      <c r="BF17" s="96">
        <v>11249</v>
      </c>
      <c r="BG17" s="56">
        <v>38195.11</v>
      </c>
      <c r="BH17" s="56">
        <v>29343.95</v>
      </c>
      <c r="BI17" s="56">
        <v>8851.16</v>
      </c>
      <c r="BJ17" s="56">
        <v>0</v>
      </c>
      <c r="BK17" s="56">
        <v>0</v>
      </c>
      <c r="BL17" s="56">
        <v>0</v>
      </c>
      <c r="BM17" s="56">
        <v>0</v>
      </c>
      <c r="BN17" s="96">
        <v>51.48</v>
      </c>
      <c r="BO17" s="56">
        <v>4154.33</v>
      </c>
      <c r="BP17" s="56">
        <v>3996.67</v>
      </c>
      <c r="BQ17" s="56">
        <v>390.86</v>
      </c>
      <c r="BR17" s="48">
        <f>SUM(BR281)/AQ279*AQ17</f>
        <v>54189.667561427501</v>
      </c>
      <c r="BS17" s="48">
        <f>SUM(BS281)/AR279*AR17</f>
        <v>54544.334895571985</v>
      </c>
      <c r="BT17" s="48">
        <f>SUM(BT281)/AS279*AS17</f>
        <v>991.22650123239316</v>
      </c>
      <c r="BU17" s="53"/>
      <c r="BV17" s="48">
        <f>SUM(BV281)/AU279*AU17</f>
        <v>31210.79776210753</v>
      </c>
      <c r="BW17" s="48">
        <f>SUM(BW281)/AV279*AV17</f>
        <v>30381.638045694948</v>
      </c>
      <c r="BX17" s="48">
        <f>SUM(BX281)/AW279*AW17</f>
        <v>931.77505410984304</v>
      </c>
      <c r="BY17" s="53"/>
      <c r="BZ17" s="48">
        <f>SUM(BZ281)/AY279*AY17</f>
        <v>245758.34431527392</v>
      </c>
      <c r="CA17" s="48">
        <f>SUM(CA281)/AZ279*AZ17</f>
        <v>246354.50652741469</v>
      </c>
      <c r="CB17" s="48">
        <f>SUM(CB281)/BA279*BA17</f>
        <v>19675.863725884221</v>
      </c>
      <c r="CC17" s="53"/>
      <c r="CD17" s="48">
        <f>SUM(CD281)/BC279*BC17</f>
        <v>0</v>
      </c>
      <c r="CE17" s="48">
        <f>SUM(CE281)/BD279*BD17</f>
        <v>0</v>
      </c>
      <c r="CF17" s="48">
        <f>SUM(CF281)/BE279*BE17</f>
        <v>0</v>
      </c>
      <c r="CG17" s="53"/>
      <c r="CH17" s="48">
        <f>SUM(CH281)/BG279*BG17</f>
        <v>40856.543659376388</v>
      </c>
      <c r="CI17" s="48">
        <f>SUM(CI281)/BH279*BH17</f>
        <v>37164.06964641883</v>
      </c>
      <c r="CJ17" s="48">
        <f>SUM(CJ281)/BI279*BI17</f>
        <v>1815.7154810331515</v>
      </c>
      <c r="CK17" s="53"/>
      <c r="CL17" s="48">
        <f>SUM(CL281)/BK279*BK17</f>
        <v>0</v>
      </c>
      <c r="CM17" s="48">
        <f>SUM(CM281)/BL279*BL17</f>
        <v>0</v>
      </c>
      <c r="CN17" s="48">
        <f>SUM(CN281)/BM279*BM17</f>
        <v>0</v>
      </c>
      <c r="CO17" s="53"/>
      <c r="CP17" s="48">
        <f t="shared" si="3"/>
        <v>51.48</v>
      </c>
      <c r="CQ17" s="48">
        <f t="shared" si="4"/>
        <v>51.48</v>
      </c>
      <c r="CR17" s="48">
        <f t="shared" si="5"/>
        <v>0</v>
      </c>
      <c r="CS17" s="53"/>
      <c r="CT17" s="56"/>
      <c r="CU17" s="56"/>
      <c r="CV17" s="56"/>
      <c r="CW17" s="56"/>
      <c r="CX17" s="52">
        <v>1</v>
      </c>
      <c r="CY17" s="52">
        <v>2</v>
      </c>
      <c r="CZ17" s="52">
        <v>2034.02</v>
      </c>
    </row>
    <row r="18" spans="1:104" x14ac:dyDescent="0.2">
      <c r="A18" s="56">
        <v>2</v>
      </c>
      <c r="B18" s="66" t="s">
        <v>88</v>
      </c>
      <c r="C18" s="56"/>
      <c r="D18" s="60" t="s">
        <v>20</v>
      </c>
      <c r="E18" s="32">
        <v>42736</v>
      </c>
      <c r="F18" s="32">
        <v>43100</v>
      </c>
      <c r="G18" s="60" t="s">
        <v>20</v>
      </c>
      <c r="H18" s="48">
        <v>58700</v>
      </c>
      <c r="I18" s="56"/>
      <c r="J18" s="56">
        <v>66013.53</v>
      </c>
      <c r="K18" s="37">
        <f t="shared" si="0"/>
        <v>208541.46</v>
      </c>
      <c r="L18" s="56">
        <v>109774.44</v>
      </c>
      <c r="M18" s="56">
        <v>51796.800000000003</v>
      </c>
      <c r="N18" s="56">
        <v>46970.22</v>
      </c>
      <c r="O18" s="56">
        <v>195345.24</v>
      </c>
      <c r="P18" s="37">
        <f t="shared" si="1"/>
        <v>195345.24</v>
      </c>
      <c r="Q18" s="37"/>
      <c r="R18" s="37"/>
      <c r="S18" s="37"/>
      <c r="T18" s="37"/>
      <c r="U18" s="37"/>
      <c r="V18" s="48">
        <v>86500</v>
      </c>
      <c r="W18" s="56"/>
      <c r="X18" s="56">
        <v>79209.75</v>
      </c>
      <c r="Y18" s="75">
        <v>1320.39</v>
      </c>
      <c r="Z18" s="5">
        <f t="shared" si="6"/>
        <v>18.14</v>
      </c>
      <c r="AA18" s="33">
        <v>0</v>
      </c>
      <c r="AB18" s="33">
        <v>3.95</v>
      </c>
      <c r="AC18" s="33">
        <v>6.03</v>
      </c>
      <c r="AD18" s="33">
        <v>4.16</v>
      </c>
      <c r="AE18" s="33">
        <v>4</v>
      </c>
      <c r="AF18" s="56"/>
      <c r="AG18" s="56"/>
      <c r="AH18" s="56"/>
      <c r="AI18" s="56"/>
      <c r="AJ18" s="56"/>
      <c r="AK18" s="56"/>
      <c r="AL18" s="56">
        <v>54459.43</v>
      </c>
      <c r="AM18" s="56"/>
      <c r="AN18" s="56"/>
      <c r="AO18" s="56">
        <v>72017.39</v>
      </c>
      <c r="AP18" s="56">
        <v>2643.73</v>
      </c>
      <c r="AQ18" s="56">
        <v>130626.66</v>
      </c>
      <c r="AR18" s="56">
        <v>118792.53</v>
      </c>
      <c r="AS18" s="56">
        <v>45599.51</v>
      </c>
      <c r="AT18" s="56">
        <v>2643.732</v>
      </c>
      <c r="AU18" s="56">
        <v>65609.2</v>
      </c>
      <c r="AV18" s="56">
        <v>61964.76</v>
      </c>
      <c r="AW18" s="56">
        <v>22546.7</v>
      </c>
      <c r="AX18" s="56">
        <v>0</v>
      </c>
      <c r="AY18" s="56">
        <v>0</v>
      </c>
      <c r="AZ18" s="56">
        <v>0</v>
      </c>
      <c r="BA18" s="56">
        <v>0</v>
      </c>
      <c r="BB18" s="56">
        <v>0</v>
      </c>
      <c r="BC18" s="56">
        <v>0</v>
      </c>
      <c r="BD18" s="56">
        <v>0</v>
      </c>
      <c r="BE18" s="56">
        <v>0</v>
      </c>
      <c r="BF18" s="96">
        <v>32999</v>
      </c>
      <c r="BG18" s="56">
        <v>110952.13</v>
      </c>
      <c r="BH18" s="56">
        <v>99019.59</v>
      </c>
      <c r="BI18" s="56">
        <v>11932.54</v>
      </c>
      <c r="BJ18" s="56">
        <v>0</v>
      </c>
      <c r="BK18" s="56">
        <v>0</v>
      </c>
      <c r="BL18" s="56">
        <v>0</v>
      </c>
      <c r="BM18" s="56">
        <v>0</v>
      </c>
      <c r="BN18" s="96">
        <v>95.706999999999994</v>
      </c>
      <c r="BO18" s="56">
        <v>7759.59</v>
      </c>
      <c r="BP18" s="56">
        <v>7432.46</v>
      </c>
      <c r="BQ18" s="56">
        <v>2118.92</v>
      </c>
      <c r="BR18" s="48">
        <f>SUM(BR281)/AQ279*AQ18</f>
        <v>123550.77018883088</v>
      </c>
      <c r="BS18" s="48">
        <f>SUM(BS281)/AR279*AR18</f>
        <v>124479.60188203273</v>
      </c>
      <c r="BT18" s="48">
        <f>SUM(BT281)/AS279*AS18</f>
        <v>5930.0511348855989</v>
      </c>
      <c r="BU18" s="53"/>
      <c r="BV18" s="48">
        <f>SUM(BV281)/AU279*AU18</f>
        <v>66095.784179340233</v>
      </c>
      <c r="BW18" s="48">
        <f>SUM(BW281)/AV279*AV18</f>
        <v>66316.05957935832</v>
      </c>
      <c r="BX18" s="48">
        <f>SUM(BX281)/AW279*AW18</f>
        <v>5298.5950784503048</v>
      </c>
      <c r="BY18" s="53"/>
      <c r="BZ18" s="48">
        <f>SUM(BZ281)/AY279*AY18</f>
        <v>0</v>
      </c>
      <c r="CA18" s="48">
        <f>SUM(CA281)/AZ279*AZ18</f>
        <v>0</v>
      </c>
      <c r="CB18" s="48">
        <f>SUM(CB281)/BA279*BA18</f>
        <v>0</v>
      </c>
      <c r="CC18" s="53"/>
      <c r="CD18" s="48">
        <f>SUM(CD281)/BC279*BC18</f>
        <v>0</v>
      </c>
      <c r="CE18" s="48">
        <f>SUM(CE281)/BD279*BD18</f>
        <v>0</v>
      </c>
      <c r="CF18" s="48">
        <f>SUM(CF281)/BE279*BE18</f>
        <v>0</v>
      </c>
      <c r="CG18" s="53"/>
      <c r="CH18" s="48">
        <f>SUM(CH281)/BG279*BG18</f>
        <v>118683.26975484047</v>
      </c>
      <c r="CI18" s="48">
        <f>SUM(CI281)/BH279*BH18</f>
        <v>125408.16553735394</v>
      </c>
      <c r="CJ18" s="48">
        <f>SUM(CJ281)/BI279*BI18</f>
        <v>2447.8257771916137</v>
      </c>
      <c r="CK18" s="53"/>
      <c r="CL18" s="48">
        <f>SUM(CL281)/BK279*BK18</f>
        <v>0</v>
      </c>
      <c r="CM18" s="48">
        <f>SUM(CM281)/BL279*BL18</f>
        <v>0</v>
      </c>
      <c r="CN18" s="48">
        <f>SUM(CN281)/BM279*BM18</f>
        <v>0</v>
      </c>
      <c r="CO18" s="53"/>
      <c r="CP18" s="48">
        <f t="shared" si="3"/>
        <v>95.706999999999994</v>
      </c>
      <c r="CQ18" s="48">
        <f t="shared" si="4"/>
        <v>95.706999999999994</v>
      </c>
      <c r="CR18" s="48">
        <f t="shared" si="5"/>
        <v>0</v>
      </c>
      <c r="CS18" s="53"/>
      <c r="CT18" s="56"/>
      <c r="CU18" s="56"/>
      <c r="CV18" s="56"/>
      <c r="CW18" s="56"/>
      <c r="CX18" s="52">
        <v>1</v>
      </c>
      <c r="CY18" s="52">
        <v>3</v>
      </c>
      <c r="CZ18" s="52">
        <v>17724</v>
      </c>
    </row>
    <row r="19" spans="1:104" x14ac:dyDescent="0.2">
      <c r="A19" s="56">
        <v>3</v>
      </c>
      <c r="B19" s="66" t="s">
        <v>89</v>
      </c>
      <c r="C19" s="56"/>
      <c r="D19" s="60" t="s">
        <v>20</v>
      </c>
      <c r="E19" s="32">
        <v>42736</v>
      </c>
      <c r="F19" s="32">
        <v>43100</v>
      </c>
      <c r="G19" s="60" t="s">
        <v>20</v>
      </c>
      <c r="H19" s="48">
        <v>37200</v>
      </c>
      <c r="I19" s="56"/>
      <c r="J19" s="56">
        <v>21363.62</v>
      </c>
      <c r="K19" s="37">
        <f t="shared" si="0"/>
        <v>223484.1</v>
      </c>
      <c r="L19" s="56">
        <v>130214.82</v>
      </c>
      <c r="M19" s="56">
        <v>37642.32</v>
      </c>
      <c r="N19" s="56">
        <v>55626.96</v>
      </c>
      <c r="O19" s="56">
        <v>214227.06</v>
      </c>
      <c r="P19" s="37">
        <f t="shared" si="1"/>
        <v>214227.06</v>
      </c>
      <c r="Q19" s="37"/>
      <c r="R19" s="37"/>
      <c r="S19" s="37"/>
      <c r="T19" s="37"/>
      <c r="U19" s="37"/>
      <c r="V19" s="48">
        <v>68200</v>
      </c>
      <c r="W19" s="56"/>
      <c r="X19" s="56">
        <v>30620.66</v>
      </c>
      <c r="Y19" s="75">
        <v>79.2</v>
      </c>
      <c r="Z19" s="5">
        <f t="shared" si="6"/>
        <v>16.440000000000001</v>
      </c>
      <c r="AA19" s="33">
        <v>0</v>
      </c>
      <c r="AB19" s="33">
        <v>3.95</v>
      </c>
      <c r="AC19" s="33">
        <v>6.03</v>
      </c>
      <c r="AD19" s="33">
        <v>4.16</v>
      </c>
      <c r="AE19" s="33">
        <v>2.2999999999999998</v>
      </c>
      <c r="AF19" s="56"/>
      <c r="AG19" s="56"/>
      <c r="AH19" s="56"/>
      <c r="AI19" s="56"/>
      <c r="AJ19" s="56"/>
      <c r="AK19" s="56"/>
      <c r="AL19" s="56">
        <v>13217.21</v>
      </c>
      <c r="AM19" s="56"/>
      <c r="AN19" s="56"/>
      <c r="AO19" s="56">
        <v>32293.439999999999</v>
      </c>
      <c r="AP19" s="56">
        <v>2726.83</v>
      </c>
      <c r="AQ19" s="56">
        <v>129965.11</v>
      </c>
      <c r="AR19" s="56">
        <v>118304.87</v>
      </c>
      <c r="AS19" s="56">
        <v>19705.72</v>
      </c>
      <c r="AT19" s="56">
        <v>2726.8330000000001</v>
      </c>
      <c r="AU19" s="56">
        <v>66939.960000000006</v>
      </c>
      <c r="AV19" s="56">
        <v>61913.56</v>
      </c>
      <c r="AW19" s="56">
        <v>9646.6</v>
      </c>
      <c r="AX19" s="56">
        <v>0</v>
      </c>
      <c r="AY19" s="56">
        <v>0</v>
      </c>
      <c r="AZ19" s="56">
        <v>0</v>
      </c>
      <c r="BA19" s="56">
        <v>0</v>
      </c>
      <c r="BB19" s="56">
        <v>0</v>
      </c>
      <c r="BC19" s="56">
        <v>0</v>
      </c>
      <c r="BD19" s="56">
        <v>0</v>
      </c>
      <c r="BE19" s="56">
        <v>0</v>
      </c>
      <c r="BF19" s="96">
        <v>32168</v>
      </c>
      <c r="BG19" s="56">
        <v>108618.94</v>
      </c>
      <c r="BH19" s="56">
        <v>89790.23</v>
      </c>
      <c r="BI19" s="56">
        <v>18828.71</v>
      </c>
      <c r="BJ19" s="56">
        <v>0</v>
      </c>
      <c r="BK19" s="56">
        <v>0</v>
      </c>
      <c r="BL19" s="56">
        <v>0</v>
      </c>
      <c r="BM19" s="56">
        <v>0</v>
      </c>
      <c r="BN19" s="96">
        <v>74.629000000000005</v>
      </c>
      <c r="BO19" s="56">
        <v>6044.78</v>
      </c>
      <c r="BP19" s="56">
        <v>5728.15</v>
      </c>
      <c r="BQ19" s="56">
        <v>868.16</v>
      </c>
      <c r="BR19" s="48">
        <f>SUM(BR281)/AQ279*AQ19</f>
        <v>122925.05556045087</v>
      </c>
      <c r="BS19" s="48">
        <f>SUM(BS281)/AR279*AR19</f>
        <v>123968.59565416812</v>
      </c>
      <c r="BT19" s="48">
        <f>SUM(BT281)/AS279*AS19</f>
        <v>2562.6575208755062</v>
      </c>
      <c r="BU19" s="53"/>
      <c r="BV19" s="48">
        <f>SUM(BV281)/AU279*AU19</f>
        <v>67436.413630004157</v>
      </c>
      <c r="BW19" s="48">
        <f>SUM(BW281)/AV279*AV19</f>
        <v>66261.26420452811</v>
      </c>
      <c r="BX19" s="48">
        <f>SUM(BX281)/AW279*AW19</f>
        <v>2267.0025894600412</v>
      </c>
      <c r="BY19" s="53"/>
      <c r="BZ19" s="48">
        <f>SUM(BZ281)/AY279*AY19</f>
        <v>0</v>
      </c>
      <c r="CA19" s="48">
        <f>SUM(CA281)/AZ279*AZ19</f>
        <v>0</v>
      </c>
      <c r="CB19" s="48">
        <f>SUM(CB281)/BA279*BA19</f>
        <v>0</v>
      </c>
      <c r="CC19" s="53"/>
      <c r="CD19" s="48">
        <f>SUM(CD281)/BC279*BC19</f>
        <v>0</v>
      </c>
      <c r="CE19" s="48">
        <f>SUM(CE281)/BD279*BD19</f>
        <v>0</v>
      </c>
      <c r="CF19" s="48">
        <f>SUM(CF281)/BE279*BE19</f>
        <v>0</v>
      </c>
      <c r="CG19" s="53"/>
      <c r="CH19" s="48">
        <f>SUM(CH281)/BG279*BG19</f>
        <v>116187.50317370953</v>
      </c>
      <c r="CI19" s="48">
        <f>SUM(CI281)/BH279*BH19</f>
        <v>113719.19463085117</v>
      </c>
      <c r="CJ19" s="48">
        <f>SUM(CJ281)/BI279*BI19</f>
        <v>3862.4971455587415</v>
      </c>
      <c r="CK19" s="53"/>
      <c r="CL19" s="48">
        <f>SUM(CL281)/BK279*BK19</f>
        <v>0</v>
      </c>
      <c r="CM19" s="48">
        <f>SUM(CM281)/BL279*BL19</f>
        <v>0</v>
      </c>
      <c r="CN19" s="48">
        <f>SUM(CN281)/BM279*BM19</f>
        <v>0</v>
      </c>
      <c r="CO19" s="53"/>
      <c r="CP19" s="48">
        <f t="shared" si="3"/>
        <v>74.629000000000005</v>
      </c>
      <c r="CQ19" s="48">
        <f t="shared" si="4"/>
        <v>74.629000000000005</v>
      </c>
      <c r="CR19" s="48">
        <f t="shared" si="5"/>
        <v>0</v>
      </c>
      <c r="CS19" s="53"/>
      <c r="CT19" s="56"/>
      <c r="CU19" s="56"/>
      <c r="CV19" s="56"/>
      <c r="CW19" s="56"/>
      <c r="CX19" s="52"/>
      <c r="CY19" s="52"/>
      <c r="CZ19" s="52"/>
    </row>
    <row r="20" spans="1:104" x14ac:dyDescent="0.2">
      <c r="A20" s="56">
        <v>4</v>
      </c>
      <c r="B20" s="66" t="s">
        <v>90</v>
      </c>
      <c r="C20" s="56"/>
      <c r="D20" s="60" t="s">
        <v>20</v>
      </c>
      <c r="E20" s="32">
        <v>42736</v>
      </c>
      <c r="F20" s="32">
        <v>43100</v>
      </c>
      <c r="G20" s="60" t="s">
        <v>20</v>
      </c>
      <c r="H20" s="48">
        <v>26100</v>
      </c>
      <c r="I20" s="56"/>
      <c r="J20" s="56">
        <v>1671.56</v>
      </c>
      <c r="K20" s="37">
        <f t="shared" si="0"/>
        <v>21848.52</v>
      </c>
      <c r="L20" s="56">
        <v>9011.82</v>
      </c>
      <c r="M20" s="56">
        <v>6732</v>
      </c>
      <c r="N20" s="56">
        <v>6104.7</v>
      </c>
      <c r="O20" s="56">
        <v>16554.810000000001</v>
      </c>
      <c r="P20" s="37">
        <f t="shared" si="1"/>
        <v>16554.810000000001</v>
      </c>
      <c r="Q20" s="37"/>
      <c r="R20" s="37"/>
      <c r="S20" s="37"/>
      <c r="T20" s="37"/>
      <c r="U20" s="37"/>
      <c r="V20" s="48">
        <v>28000</v>
      </c>
      <c r="W20" s="56"/>
      <c r="X20" s="56">
        <v>6965.27</v>
      </c>
      <c r="Y20" s="75">
        <v>91.4</v>
      </c>
      <c r="Z20" s="5">
        <f t="shared" si="6"/>
        <v>14.58</v>
      </c>
      <c r="AA20" s="33">
        <v>0</v>
      </c>
      <c r="AB20" s="33">
        <v>2.83</v>
      </c>
      <c r="AC20" s="33">
        <v>3.59</v>
      </c>
      <c r="AD20" s="33">
        <v>4.16</v>
      </c>
      <c r="AE20" s="33">
        <v>4</v>
      </c>
      <c r="AF20" s="56"/>
      <c r="AG20" s="56"/>
      <c r="AH20" s="56"/>
      <c r="AI20" s="56"/>
      <c r="AJ20" s="56"/>
      <c r="AK20" s="56"/>
      <c r="AL20" s="56">
        <v>525.92999999999995</v>
      </c>
      <c r="AM20" s="56"/>
      <c r="AN20" s="56"/>
      <c r="AO20" s="56">
        <v>1556.79</v>
      </c>
      <c r="AP20" s="56">
        <v>105.85</v>
      </c>
      <c r="AQ20" s="56">
        <v>5743.28</v>
      </c>
      <c r="AR20" s="56">
        <v>4842.6499999999996</v>
      </c>
      <c r="AS20" s="56">
        <v>1320.61</v>
      </c>
      <c r="AT20" s="56">
        <v>0</v>
      </c>
      <c r="AU20" s="56">
        <v>0</v>
      </c>
      <c r="AV20" s="56">
        <v>0</v>
      </c>
      <c r="AW20" s="56">
        <v>0</v>
      </c>
      <c r="AX20" s="56">
        <v>0</v>
      </c>
      <c r="AY20" s="56">
        <v>0</v>
      </c>
      <c r="AZ20" s="56">
        <v>0</v>
      </c>
      <c r="BA20" s="56">
        <v>0</v>
      </c>
      <c r="BB20" s="56">
        <v>0</v>
      </c>
      <c r="BC20" s="56">
        <v>0</v>
      </c>
      <c r="BD20" s="56">
        <v>0</v>
      </c>
      <c r="BE20" s="56">
        <v>0</v>
      </c>
      <c r="BF20" s="96">
        <v>0</v>
      </c>
      <c r="BG20" s="56">
        <v>0</v>
      </c>
      <c r="BH20" s="56">
        <v>0</v>
      </c>
      <c r="BI20" s="56">
        <v>0</v>
      </c>
      <c r="BJ20" s="56">
        <v>0</v>
      </c>
      <c r="BK20" s="56">
        <v>0</v>
      </c>
      <c r="BL20" s="56">
        <v>0</v>
      </c>
      <c r="BM20" s="56">
        <v>0</v>
      </c>
      <c r="BN20" s="96">
        <v>13.212999999999999</v>
      </c>
      <c r="BO20" s="56">
        <v>1062.68</v>
      </c>
      <c r="BP20" s="56">
        <v>932.45</v>
      </c>
      <c r="BQ20" s="56">
        <v>236.18</v>
      </c>
      <c r="BR20" s="48">
        <f>SUM(BR281)/AQ279*AQ20</f>
        <v>5432.1733971465592</v>
      </c>
      <c r="BS20" s="48">
        <f>SUM(BS281)/AR279*AR20</f>
        <v>5074.4869568315935</v>
      </c>
      <c r="BT20" s="48">
        <f>SUM(BT281)/AS279*AS20</f>
        <v>171.74054785328329</v>
      </c>
      <c r="BU20" s="53"/>
      <c r="BV20" s="48">
        <f>SUM(BV281)/AU279*AU20</f>
        <v>0</v>
      </c>
      <c r="BW20" s="48">
        <f>SUM(BW281)/AV279*AV20</f>
        <v>0</v>
      </c>
      <c r="BX20" s="48">
        <f>SUM(BX281)/AW279*AW20</f>
        <v>0</v>
      </c>
      <c r="BY20" s="53"/>
      <c r="BZ20" s="48">
        <f>SUM(BZ281)/AY279*AY20</f>
        <v>0</v>
      </c>
      <c r="CA20" s="48">
        <f>SUM(CA281)/AZ279*AZ20</f>
        <v>0</v>
      </c>
      <c r="CB20" s="48">
        <f>SUM(CB281)/BA279*BA20</f>
        <v>0</v>
      </c>
      <c r="CC20" s="53"/>
      <c r="CD20" s="48">
        <f>SUM(CD281)/BC279*BC20</f>
        <v>0</v>
      </c>
      <c r="CE20" s="48">
        <f>SUM(CE281)/BD279*BD20</f>
        <v>0</v>
      </c>
      <c r="CF20" s="48">
        <f>SUM(CF281)/BE279*BE20</f>
        <v>0</v>
      </c>
      <c r="CG20" s="53"/>
      <c r="CH20" s="48">
        <f>SUM(CH281)/BG279*BG20</f>
        <v>0</v>
      </c>
      <c r="CI20" s="48">
        <f>SUM(CI281)/BH279*BH20</f>
        <v>0</v>
      </c>
      <c r="CJ20" s="48">
        <f>SUM(CJ281)/BI279*BI20</f>
        <v>0</v>
      </c>
      <c r="CK20" s="53"/>
      <c r="CL20" s="48">
        <f>SUM(CL281)/BK279*BK20</f>
        <v>0</v>
      </c>
      <c r="CM20" s="48">
        <f>SUM(CM281)/BL279*BL20</f>
        <v>0</v>
      </c>
      <c r="CN20" s="48">
        <f>SUM(CN281)/BM279*BM20</f>
        <v>0</v>
      </c>
      <c r="CO20" s="53"/>
      <c r="CP20" s="48">
        <f t="shared" si="3"/>
        <v>13.212999999999999</v>
      </c>
      <c r="CQ20" s="48">
        <f t="shared" si="4"/>
        <v>13.212999999999999</v>
      </c>
      <c r="CR20" s="48">
        <f t="shared" si="5"/>
        <v>0</v>
      </c>
      <c r="CS20" s="53"/>
      <c r="CT20" s="56"/>
      <c r="CU20" s="56"/>
      <c r="CV20" s="56"/>
      <c r="CW20" s="56"/>
      <c r="CX20" s="52"/>
      <c r="CY20" s="52"/>
      <c r="CZ20" s="52"/>
    </row>
    <row r="21" spans="1:104" x14ac:dyDescent="0.2">
      <c r="A21" s="56">
        <v>5</v>
      </c>
      <c r="B21" s="66" t="s">
        <v>91</v>
      </c>
      <c r="C21" s="56"/>
      <c r="D21" s="60" t="s">
        <v>20</v>
      </c>
      <c r="E21" s="32">
        <v>42736</v>
      </c>
      <c r="F21" s="32">
        <v>43100</v>
      </c>
      <c r="G21" s="60" t="s">
        <v>20</v>
      </c>
      <c r="H21" s="48">
        <v>-4100</v>
      </c>
      <c r="I21" s="56"/>
      <c r="J21" s="56">
        <v>1310.1600000000001</v>
      </c>
      <c r="K21" s="37">
        <f t="shared" si="0"/>
        <v>24335.88</v>
      </c>
      <c r="L21" s="56">
        <v>10623.54</v>
      </c>
      <c r="M21" s="56">
        <v>7488</v>
      </c>
      <c r="N21" s="56">
        <v>6224.34</v>
      </c>
      <c r="O21" s="56">
        <v>23772.32</v>
      </c>
      <c r="P21" s="37">
        <f t="shared" si="1"/>
        <v>23772.32</v>
      </c>
      <c r="Q21" s="37"/>
      <c r="R21" s="37"/>
      <c r="S21" s="37"/>
      <c r="T21" s="37"/>
      <c r="U21" s="37"/>
      <c r="V21" s="48">
        <v>3100</v>
      </c>
      <c r="W21" s="56"/>
      <c r="X21" s="56">
        <v>1873.72</v>
      </c>
      <c r="Y21" s="75">
        <v>83</v>
      </c>
      <c r="Z21" s="5">
        <f t="shared" si="6"/>
        <v>15.93</v>
      </c>
      <c r="AA21" s="33">
        <v>0</v>
      </c>
      <c r="AB21" s="33">
        <v>4.5</v>
      </c>
      <c r="AC21" s="33">
        <v>3.27</v>
      </c>
      <c r="AD21" s="33">
        <v>4.16</v>
      </c>
      <c r="AE21" s="33">
        <v>4</v>
      </c>
      <c r="AF21" s="56"/>
      <c r="AG21" s="56"/>
      <c r="AH21" s="56"/>
      <c r="AI21" s="56"/>
      <c r="AJ21" s="56"/>
      <c r="AK21" s="56"/>
      <c r="AL21" s="56">
        <v>5542.24</v>
      </c>
      <c r="AM21" s="56"/>
      <c r="AN21" s="56"/>
      <c r="AO21" s="56">
        <v>8450.16</v>
      </c>
      <c r="AP21" s="56">
        <v>295.68</v>
      </c>
      <c r="AQ21" s="56">
        <v>14161.29</v>
      </c>
      <c r="AR21" s="56">
        <v>13957.11</v>
      </c>
      <c r="AS21" s="56">
        <v>603.20000000000005</v>
      </c>
      <c r="AT21" s="56">
        <v>295.68</v>
      </c>
      <c r="AU21" s="56">
        <v>7243.28</v>
      </c>
      <c r="AV21" s="56">
        <v>7089.75</v>
      </c>
      <c r="AW21" s="56">
        <v>387.44</v>
      </c>
      <c r="AX21" s="56">
        <v>32.076999999999998</v>
      </c>
      <c r="AY21" s="56">
        <v>56589.84</v>
      </c>
      <c r="AZ21" s="56">
        <v>54058.94</v>
      </c>
      <c r="BA21" s="56">
        <v>7373.97</v>
      </c>
      <c r="BB21" s="56">
        <v>0</v>
      </c>
      <c r="BC21" s="56">
        <v>0</v>
      </c>
      <c r="BD21" s="56">
        <v>0</v>
      </c>
      <c r="BE21" s="56">
        <v>0</v>
      </c>
      <c r="BF21" s="96">
        <v>0</v>
      </c>
      <c r="BG21" s="56">
        <v>0</v>
      </c>
      <c r="BH21" s="56">
        <v>0</v>
      </c>
      <c r="BI21" s="56">
        <v>0</v>
      </c>
      <c r="BJ21" s="56">
        <v>0</v>
      </c>
      <c r="BK21" s="56">
        <v>0</v>
      </c>
      <c r="BL21" s="56">
        <v>0</v>
      </c>
      <c r="BM21" s="56">
        <v>0</v>
      </c>
      <c r="BN21" s="96">
        <v>16.416</v>
      </c>
      <c r="BO21" s="56">
        <v>1325.04</v>
      </c>
      <c r="BP21" s="56">
        <v>1305.73</v>
      </c>
      <c r="BQ21" s="56">
        <v>85.55</v>
      </c>
      <c r="BR21" s="48">
        <f>SUM(BR281)/AQ279*AQ21</f>
        <v>13394.189871863744</v>
      </c>
      <c r="BS21" s="48">
        <f>SUM(BS281)/AR279*AR21</f>
        <v>14625.292484499974</v>
      </c>
      <c r="BT21" s="48">
        <f>SUM(BT281)/AS279*AS21</f>
        <v>78.443975484889933</v>
      </c>
      <c r="BU21" s="53"/>
      <c r="BV21" s="48">
        <f>SUM(BV281)/AU279*AU21</f>
        <v>7296.999073766051</v>
      </c>
      <c r="BW21" s="48">
        <f>SUM(BW281)/AV279*AV21</f>
        <v>7587.6075918434217</v>
      </c>
      <c r="BX21" s="48">
        <f>SUM(BX281)/AW279*AW21</f>
        <v>91.050472006758682</v>
      </c>
      <c r="BY21" s="53"/>
      <c r="BZ21" s="48">
        <f>SUM(BZ281)/AY279*AY21</f>
        <v>56848.001968368837</v>
      </c>
      <c r="CA21" s="48">
        <f>SUM(CA281)/AZ279*AZ21</f>
        <v>55019.153854822107</v>
      </c>
      <c r="CB21" s="48">
        <f>SUM(CB281)/BA279*BA21</f>
        <v>2210.330104611653</v>
      </c>
      <c r="CC21" s="53"/>
      <c r="CD21" s="48">
        <f>SUM(CD281)/BC279*BC21</f>
        <v>0</v>
      </c>
      <c r="CE21" s="48">
        <f>SUM(CE281)/BD279*BD21</f>
        <v>0</v>
      </c>
      <c r="CF21" s="48">
        <f>SUM(CF281)/BE279*BE21</f>
        <v>0</v>
      </c>
      <c r="CG21" s="53"/>
      <c r="CH21" s="48">
        <f>SUM(CH281)/BG279*BG21</f>
        <v>0</v>
      </c>
      <c r="CI21" s="48">
        <f>SUM(CI281)/BH279*BH21</f>
        <v>0</v>
      </c>
      <c r="CJ21" s="48">
        <f>SUM(CJ281)/BI279*BI21</f>
        <v>0</v>
      </c>
      <c r="CK21" s="53"/>
      <c r="CL21" s="48">
        <f>SUM(CL281)/BK279*BK21</f>
        <v>0</v>
      </c>
      <c r="CM21" s="48">
        <f>SUM(CM281)/BL279*BL21</f>
        <v>0</v>
      </c>
      <c r="CN21" s="48">
        <f>SUM(CN281)/BM279*BM21</f>
        <v>0</v>
      </c>
      <c r="CO21" s="53"/>
      <c r="CP21" s="48">
        <f t="shared" si="3"/>
        <v>16.416</v>
      </c>
      <c r="CQ21" s="48">
        <f t="shared" si="4"/>
        <v>16.416</v>
      </c>
      <c r="CR21" s="48">
        <f t="shared" si="5"/>
        <v>0</v>
      </c>
      <c r="CS21" s="53"/>
      <c r="CT21" s="56"/>
      <c r="CU21" s="56"/>
      <c r="CV21" s="56"/>
      <c r="CW21" s="56"/>
      <c r="CX21" s="52"/>
      <c r="CY21" s="52"/>
      <c r="CZ21" s="52"/>
    </row>
    <row r="22" spans="1:104" x14ac:dyDescent="0.2">
      <c r="A22" s="56">
        <v>6</v>
      </c>
      <c r="B22" s="66" t="s">
        <v>92</v>
      </c>
      <c r="C22" s="56"/>
      <c r="D22" s="60" t="s">
        <v>20</v>
      </c>
      <c r="E22" s="32">
        <v>42736</v>
      </c>
      <c r="F22" s="32">
        <v>43100</v>
      </c>
      <c r="G22" s="60" t="s">
        <v>20</v>
      </c>
      <c r="H22" s="48">
        <v>21000</v>
      </c>
      <c r="I22" s="56"/>
      <c r="J22" s="56">
        <v>865.53</v>
      </c>
      <c r="K22" s="37">
        <f t="shared" si="0"/>
        <v>17903.88</v>
      </c>
      <c r="L22" s="56">
        <v>5109.12</v>
      </c>
      <c r="M22" s="56">
        <v>6986.88</v>
      </c>
      <c r="N22" s="56">
        <v>5807.88</v>
      </c>
      <c r="O22" s="56">
        <v>17943.14</v>
      </c>
      <c r="P22" s="37">
        <f t="shared" si="1"/>
        <v>17943.14</v>
      </c>
      <c r="Q22" s="37"/>
      <c r="R22" s="37"/>
      <c r="S22" s="37"/>
      <c r="T22" s="37"/>
      <c r="U22" s="37"/>
      <c r="V22" s="48">
        <v>19300</v>
      </c>
      <c r="W22" s="56"/>
      <c r="X22" s="56">
        <v>826.27</v>
      </c>
      <c r="Y22" s="75">
        <v>92.2</v>
      </c>
      <c r="Z22" s="5">
        <f t="shared" si="6"/>
        <v>12.51</v>
      </c>
      <c r="AA22" s="33">
        <v>0</v>
      </c>
      <c r="AB22" s="33">
        <v>1.08</v>
      </c>
      <c r="AC22" s="33">
        <v>3.27</v>
      </c>
      <c r="AD22" s="33">
        <v>4.16</v>
      </c>
      <c r="AE22" s="33">
        <v>4</v>
      </c>
      <c r="AF22" s="56"/>
      <c r="AG22" s="56"/>
      <c r="AH22" s="56"/>
      <c r="AI22" s="56"/>
      <c r="AJ22" s="56"/>
      <c r="AK22" s="56"/>
      <c r="AL22" s="56">
        <v>66.2</v>
      </c>
      <c r="AM22" s="56"/>
      <c r="AN22" s="56"/>
      <c r="AO22" s="56">
        <v>64.400000000000006</v>
      </c>
      <c r="AP22" s="56">
        <v>0</v>
      </c>
      <c r="AQ22" s="56">
        <v>0</v>
      </c>
      <c r="AR22" s="56">
        <v>0</v>
      </c>
      <c r="AS22" s="56">
        <v>0</v>
      </c>
      <c r="AT22" s="56">
        <v>0</v>
      </c>
      <c r="AU22" s="56">
        <v>0</v>
      </c>
      <c r="AV22" s="56">
        <v>0</v>
      </c>
      <c r="AW22" s="56">
        <v>0</v>
      </c>
      <c r="AX22" s="56">
        <v>0</v>
      </c>
      <c r="AY22" s="56">
        <v>0</v>
      </c>
      <c r="AZ22" s="56">
        <v>0</v>
      </c>
      <c r="BA22" s="56">
        <v>0</v>
      </c>
      <c r="BB22" s="56">
        <v>0</v>
      </c>
      <c r="BC22" s="56">
        <v>0</v>
      </c>
      <c r="BD22" s="56">
        <v>0</v>
      </c>
      <c r="BE22" s="56">
        <v>0</v>
      </c>
      <c r="BF22" s="96">
        <v>0</v>
      </c>
      <c r="BG22" s="56">
        <v>0</v>
      </c>
      <c r="BH22" s="56">
        <v>0</v>
      </c>
      <c r="BI22" s="56">
        <v>0</v>
      </c>
      <c r="BJ22" s="56">
        <v>0</v>
      </c>
      <c r="BK22" s="56">
        <v>0</v>
      </c>
      <c r="BL22" s="56">
        <v>0</v>
      </c>
      <c r="BM22" s="56">
        <v>0</v>
      </c>
      <c r="BN22" s="96">
        <v>22.571999999999999</v>
      </c>
      <c r="BO22" s="56">
        <v>1821.72</v>
      </c>
      <c r="BP22" s="56">
        <v>1823.52</v>
      </c>
      <c r="BQ22" s="56">
        <v>64.400000000000006</v>
      </c>
      <c r="BR22" s="48">
        <f>SUM(BR281)/AQ279*AQ22</f>
        <v>0</v>
      </c>
      <c r="BS22" s="48">
        <f>SUM(BS281)/AR279*AR22</f>
        <v>0</v>
      </c>
      <c r="BT22" s="48">
        <f>SUM(BT281)/AS279*AS22</f>
        <v>0</v>
      </c>
      <c r="BU22" s="53"/>
      <c r="BV22" s="48">
        <f>SUM(BV281)/AU279*AU22</f>
        <v>0</v>
      </c>
      <c r="BW22" s="48">
        <f>SUM(BW281)/AV279*AV22</f>
        <v>0</v>
      </c>
      <c r="BX22" s="48">
        <f>SUM(BX281)/AW279*AW22</f>
        <v>0</v>
      </c>
      <c r="BY22" s="53"/>
      <c r="BZ22" s="48">
        <f>SUM(BZ281)/AY279*AY22</f>
        <v>0</v>
      </c>
      <c r="CA22" s="48">
        <f>SUM(CA281)/AZ279*AZ22</f>
        <v>0</v>
      </c>
      <c r="CB22" s="48">
        <f>SUM(CB281)/BA279*BA22</f>
        <v>0</v>
      </c>
      <c r="CC22" s="53"/>
      <c r="CD22" s="48">
        <f>SUM(CD281)/BC279*BC22</f>
        <v>0</v>
      </c>
      <c r="CE22" s="48">
        <f>SUM(CE281)/BD279*BD22</f>
        <v>0</v>
      </c>
      <c r="CF22" s="48">
        <f>SUM(CF281)/BE279*BE22</f>
        <v>0</v>
      </c>
      <c r="CG22" s="53"/>
      <c r="CH22" s="48">
        <f>SUM(CH281)/BG279*BG22</f>
        <v>0</v>
      </c>
      <c r="CI22" s="48">
        <f>SUM(CI281)/BH279*BH22</f>
        <v>0</v>
      </c>
      <c r="CJ22" s="48">
        <f>SUM(CJ281)/BI279*BI22</f>
        <v>0</v>
      </c>
      <c r="CK22" s="53"/>
      <c r="CL22" s="48">
        <f>SUM(CL281)/BK279*BK22</f>
        <v>0</v>
      </c>
      <c r="CM22" s="48">
        <f>SUM(CM281)/BL279*BL22</f>
        <v>0</v>
      </c>
      <c r="CN22" s="48">
        <f>SUM(CN281)/BM279*BM22</f>
        <v>0</v>
      </c>
      <c r="CO22" s="53"/>
      <c r="CP22" s="48">
        <f t="shared" si="3"/>
        <v>22.571999999999999</v>
      </c>
      <c r="CQ22" s="48">
        <f t="shared" si="4"/>
        <v>22.571999999999999</v>
      </c>
      <c r="CR22" s="48">
        <f t="shared" si="5"/>
        <v>0</v>
      </c>
      <c r="CS22" s="53"/>
      <c r="CT22" s="56"/>
      <c r="CU22" s="56"/>
      <c r="CV22" s="56"/>
      <c r="CW22" s="56"/>
      <c r="CX22" s="52"/>
      <c r="CY22" s="52"/>
      <c r="CZ22" s="52"/>
    </row>
    <row r="23" spans="1:104" x14ac:dyDescent="0.2">
      <c r="A23" s="56">
        <v>7</v>
      </c>
      <c r="B23" s="66" t="s">
        <v>93</v>
      </c>
      <c r="C23" s="56"/>
      <c r="D23" s="60" t="s">
        <v>20</v>
      </c>
      <c r="E23" s="32">
        <v>42736</v>
      </c>
      <c r="F23" s="32">
        <v>43100</v>
      </c>
      <c r="G23" s="60" t="s">
        <v>20</v>
      </c>
      <c r="H23" s="48">
        <v>3000</v>
      </c>
      <c r="I23" s="56"/>
      <c r="J23" s="56">
        <v>5759.93</v>
      </c>
      <c r="K23" s="37">
        <f t="shared" si="0"/>
        <v>26989.759999999998</v>
      </c>
      <c r="L23" s="56">
        <v>7835.16</v>
      </c>
      <c r="M23" s="56">
        <v>13131.32</v>
      </c>
      <c r="N23" s="56">
        <v>6023.28</v>
      </c>
      <c r="O23" s="56">
        <v>25499.71</v>
      </c>
      <c r="P23" s="37">
        <f t="shared" si="1"/>
        <v>25499.71</v>
      </c>
      <c r="Q23" s="37"/>
      <c r="R23" s="37"/>
      <c r="S23" s="37"/>
      <c r="T23" s="37"/>
      <c r="U23" s="37"/>
      <c r="V23" s="48">
        <v>-1600</v>
      </c>
      <c r="W23" s="56"/>
      <c r="X23" s="56">
        <v>7249.98</v>
      </c>
      <c r="Y23" s="75">
        <v>133.19999999999999</v>
      </c>
      <c r="Z23" s="5">
        <f t="shared" si="2"/>
        <v>9.4600000000000009</v>
      </c>
      <c r="AA23" s="33">
        <v>0</v>
      </c>
      <c r="AB23" s="33">
        <v>2.83</v>
      </c>
      <c r="AC23" s="33">
        <v>2.4700000000000002</v>
      </c>
      <c r="AD23" s="33">
        <v>4.16</v>
      </c>
      <c r="AE23" s="33">
        <v>0</v>
      </c>
      <c r="AF23" s="56"/>
      <c r="AG23" s="56"/>
      <c r="AH23" s="56"/>
      <c r="AI23" s="56"/>
      <c r="AJ23" s="56"/>
      <c r="AK23" s="56"/>
      <c r="AL23" s="56">
        <v>834.96</v>
      </c>
      <c r="AM23" s="56"/>
      <c r="AN23" s="56"/>
      <c r="AO23" s="56">
        <v>1319.18</v>
      </c>
      <c r="AP23" s="56">
        <v>82.2</v>
      </c>
      <c r="AQ23" s="56">
        <v>4013.58</v>
      </c>
      <c r="AR23" s="56">
        <v>3592.54</v>
      </c>
      <c r="AS23" s="56">
        <v>1086.47</v>
      </c>
      <c r="AT23" s="56">
        <v>0</v>
      </c>
      <c r="AU23" s="56">
        <v>0</v>
      </c>
      <c r="AV23" s="56">
        <v>0</v>
      </c>
      <c r="AW23" s="56">
        <v>0</v>
      </c>
      <c r="AX23" s="56">
        <v>0</v>
      </c>
      <c r="AY23" s="56">
        <v>0</v>
      </c>
      <c r="AZ23" s="56">
        <v>0</v>
      </c>
      <c r="BA23" s="56">
        <v>0</v>
      </c>
      <c r="BB23" s="56">
        <v>0</v>
      </c>
      <c r="BC23" s="56">
        <v>0</v>
      </c>
      <c r="BD23" s="56">
        <v>0</v>
      </c>
      <c r="BE23" s="56">
        <v>0</v>
      </c>
      <c r="BF23" s="96">
        <v>0</v>
      </c>
      <c r="BG23" s="56">
        <v>0</v>
      </c>
      <c r="BH23" s="56">
        <v>0</v>
      </c>
      <c r="BI23" s="56">
        <v>0</v>
      </c>
      <c r="BJ23" s="56">
        <v>0</v>
      </c>
      <c r="BK23" s="56">
        <v>0</v>
      </c>
      <c r="BL23" s="56">
        <v>0</v>
      </c>
      <c r="BM23" s="56">
        <v>0</v>
      </c>
      <c r="BN23" s="96">
        <v>6.1559999999999997</v>
      </c>
      <c r="BO23" s="56">
        <v>496.86</v>
      </c>
      <c r="BP23" s="56">
        <v>433.68</v>
      </c>
      <c r="BQ23" s="56">
        <v>232.71</v>
      </c>
      <c r="BR23" s="48">
        <f>SUM(BR281)/AQ279*AQ23</f>
        <v>3796.1691756834925</v>
      </c>
      <c r="BS23" s="48">
        <f>SUM(BS281)/AR279*AR23</f>
        <v>3764.5292085729452</v>
      </c>
      <c r="BT23" s="48">
        <f>SUM(BT281)/AS279*AS23</f>
        <v>141.29148880150589</v>
      </c>
      <c r="BU23" s="53"/>
      <c r="BV23" s="48">
        <f>SUM(BV281)/AU279*AU23</f>
        <v>0</v>
      </c>
      <c r="BW23" s="48">
        <f>SUM(BW281)/AV279*AV23</f>
        <v>0</v>
      </c>
      <c r="BX23" s="48">
        <f>SUM(BX281)/AW279*AW23</f>
        <v>0</v>
      </c>
      <c r="BY23" s="53"/>
      <c r="BZ23" s="48">
        <f>SUM(BZ281)/AY279*AY23</f>
        <v>0</v>
      </c>
      <c r="CA23" s="48">
        <f>SUM(CA281)/AZ279*AZ23</f>
        <v>0</v>
      </c>
      <c r="CB23" s="48">
        <f>SUM(CB281)/BA279*BA23</f>
        <v>0</v>
      </c>
      <c r="CC23" s="53"/>
      <c r="CD23" s="48">
        <f>SUM(CD281)/BC279*BC23</f>
        <v>0</v>
      </c>
      <c r="CE23" s="48">
        <f>SUM(CE281)/BD279*BD23</f>
        <v>0</v>
      </c>
      <c r="CF23" s="48">
        <f>SUM(CF281)/BE279*BE23</f>
        <v>0</v>
      </c>
      <c r="CG23" s="53"/>
      <c r="CH23" s="48">
        <f>SUM(CH281)/BG279*BG23</f>
        <v>0</v>
      </c>
      <c r="CI23" s="48">
        <f>SUM(CI281)/BH279*BH23</f>
        <v>0</v>
      </c>
      <c r="CJ23" s="48">
        <f>SUM(CJ281)/BI279*BI23</f>
        <v>0</v>
      </c>
      <c r="CK23" s="53"/>
      <c r="CL23" s="48">
        <f>SUM(CL281)/BK279*BK23</f>
        <v>0</v>
      </c>
      <c r="CM23" s="48">
        <f>SUM(CM281)/BL279*BL23</f>
        <v>0</v>
      </c>
      <c r="CN23" s="48">
        <f>SUM(CN281)/BM279*BM23</f>
        <v>0</v>
      </c>
      <c r="CO23" s="53"/>
      <c r="CP23" s="48">
        <f t="shared" si="3"/>
        <v>6.1559999999999997</v>
      </c>
      <c r="CQ23" s="48">
        <f t="shared" si="4"/>
        <v>6.1559999999999997</v>
      </c>
      <c r="CR23" s="48">
        <f t="shared" si="5"/>
        <v>0</v>
      </c>
      <c r="CS23" s="53"/>
      <c r="CT23" s="56"/>
      <c r="CU23" s="56"/>
      <c r="CV23" s="56"/>
      <c r="CW23" s="56"/>
      <c r="CX23" s="52"/>
      <c r="CY23" s="52">
        <v>1</v>
      </c>
      <c r="CZ23" s="52">
        <v>2000</v>
      </c>
    </row>
    <row r="24" spans="1:104" x14ac:dyDescent="0.2">
      <c r="A24" s="56">
        <v>8</v>
      </c>
      <c r="B24" s="66" t="s">
        <v>94</v>
      </c>
      <c r="C24" s="56"/>
      <c r="D24" s="60" t="s">
        <v>20</v>
      </c>
      <c r="E24" s="32">
        <v>42736</v>
      </c>
      <c r="F24" s="32">
        <v>43100</v>
      </c>
      <c r="G24" s="60" t="s">
        <v>20</v>
      </c>
      <c r="H24" s="48">
        <v>61000</v>
      </c>
      <c r="I24" s="56"/>
      <c r="J24" s="56">
        <v>14384.4</v>
      </c>
      <c r="K24" s="37">
        <f t="shared" si="0"/>
        <v>265412.09999999998</v>
      </c>
      <c r="L24" s="56">
        <v>164144.4</v>
      </c>
      <c r="M24" s="56">
        <v>51932.160000000003</v>
      </c>
      <c r="N24" s="56">
        <v>49335.54</v>
      </c>
      <c r="O24" s="56">
        <v>250099.57</v>
      </c>
      <c r="P24" s="37">
        <f t="shared" si="1"/>
        <v>250099.57</v>
      </c>
      <c r="Q24" s="37"/>
      <c r="R24" s="37"/>
      <c r="S24" s="37"/>
      <c r="T24" s="37"/>
      <c r="U24" s="37"/>
      <c r="V24" s="48">
        <v>62800</v>
      </c>
      <c r="W24" s="56"/>
      <c r="X24" s="56">
        <v>29696.93</v>
      </c>
      <c r="Y24" s="75">
        <v>93.4</v>
      </c>
      <c r="Z24" s="5">
        <f t="shared" si="2"/>
        <v>21.990000000000002</v>
      </c>
      <c r="AA24" s="33">
        <v>1.56</v>
      </c>
      <c r="AB24" s="33">
        <v>3.95</v>
      </c>
      <c r="AC24" s="33">
        <v>7.31</v>
      </c>
      <c r="AD24" s="33">
        <v>5.37</v>
      </c>
      <c r="AE24" s="33">
        <v>3.8</v>
      </c>
      <c r="AF24" s="56"/>
      <c r="AG24" s="56"/>
      <c r="AH24" s="56"/>
      <c r="AI24" s="56"/>
      <c r="AJ24" s="56"/>
      <c r="AK24" s="56"/>
      <c r="AL24" s="56">
        <v>250.81</v>
      </c>
      <c r="AM24" s="56"/>
      <c r="AN24" s="56"/>
      <c r="AO24" s="56">
        <v>1535.19</v>
      </c>
      <c r="AP24" s="56">
        <v>0</v>
      </c>
      <c r="AQ24" s="56">
        <v>0</v>
      </c>
      <c r="AR24" s="56">
        <v>0</v>
      </c>
      <c r="AS24" s="56">
        <v>0</v>
      </c>
      <c r="AT24" s="56">
        <v>0</v>
      </c>
      <c r="AU24" s="56">
        <v>0</v>
      </c>
      <c r="AV24" s="56">
        <v>0</v>
      </c>
      <c r="AW24" s="56">
        <v>0</v>
      </c>
      <c r="AX24" s="56">
        <v>0</v>
      </c>
      <c r="AY24" s="56">
        <v>0</v>
      </c>
      <c r="AZ24" s="56">
        <v>0</v>
      </c>
      <c r="BA24" s="56">
        <v>0</v>
      </c>
      <c r="BB24" s="56">
        <v>0</v>
      </c>
      <c r="BC24" s="56">
        <v>0</v>
      </c>
      <c r="BD24" s="56">
        <v>0</v>
      </c>
      <c r="BE24" s="56">
        <v>0</v>
      </c>
      <c r="BF24" s="96">
        <v>34794</v>
      </c>
      <c r="BG24" s="56">
        <v>117006.02</v>
      </c>
      <c r="BH24" s="56">
        <v>100950.42</v>
      </c>
      <c r="BI24" s="56">
        <v>16055.6</v>
      </c>
      <c r="BJ24" s="56">
        <v>0</v>
      </c>
      <c r="BK24" s="56">
        <v>0</v>
      </c>
      <c r="BL24" s="56">
        <v>0</v>
      </c>
      <c r="BM24" s="56">
        <v>0</v>
      </c>
      <c r="BN24" s="96">
        <v>58.206000000000003</v>
      </c>
      <c r="BO24" s="56">
        <v>4701.75</v>
      </c>
      <c r="BP24" s="56">
        <v>4197.4799999999996</v>
      </c>
      <c r="BQ24" s="56">
        <v>755.08</v>
      </c>
      <c r="BR24" s="48">
        <f>SUM(BR281)/AQ279*AQ24</f>
        <v>0</v>
      </c>
      <c r="BS24" s="48">
        <f>SUM(BS281)/AR279*AR24</f>
        <v>0</v>
      </c>
      <c r="BT24" s="48">
        <f>SUM(BT281)/AS279*AS24</f>
        <v>0</v>
      </c>
      <c r="BU24" s="53"/>
      <c r="BV24" s="48">
        <f>SUM(BV281)/AU279*AU24</f>
        <v>0</v>
      </c>
      <c r="BW24" s="48">
        <f>SUM(BW281)/AV279*AV24</f>
        <v>0</v>
      </c>
      <c r="BX24" s="48">
        <f>SUM(BX281)/AW279*AW24</f>
        <v>0</v>
      </c>
      <c r="BY24" s="53"/>
      <c r="BZ24" s="48">
        <f>SUM(BZ281)/AY279*AY24</f>
        <v>0</v>
      </c>
      <c r="CA24" s="48">
        <f>SUM(CA281)/AZ279*AZ24</f>
        <v>0</v>
      </c>
      <c r="CB24" s="48">
        <f>SUM(CB281)/BA279*BA24</f>
        <v>0</v>
      </c>
      <c r="CC24" s="53"/>
      <c r="CD24" s="48">
        <f>SUM(CD281)/BC279*BC24</f>
        <v>0</v>
      </c>
      <c r="CE24" s="48">
        <f>SUM(CE281)/BD279*BD24</f>
        <v>0</v>
      </c>
      <c r="CF24" s="48">
        <f>SUM(CF281)/BE279*BE24</f>
        <v>0</v>
      </c>
      <c r="CG24" s="53"/>
      <c r="CH24" s="48">
        <f>SUM(CH281)/BG279*BG24</f>
        <v>125158.99455558231</v>
      </c>
      <c r="CI24" s="48">
        <f>SUM(CI281)/BH279*BH24</f>
        <v>127853.5589010761</v>
      </c>
      <c r="CJ24" s="48">
        <f>SUM(CJ281)/BI279*BI24</f>
        <v>3293.6249573249006</v>
      </c>
      <c r="CK24" s="53"/>
      <c r="CL24" s="48">
        <f>SUM(CL281)/BK279*BK24</f>
        <v>0</v>
      </c>
      <c r="CM24" s="48">
        <f>SUM(CM281)/BL279*BL24</f>
        <v>0</v>
      </c>
      <c r="CN24" s="48">
        <f>SUM(CN281)/BM279*BM24</f>
        <v>0</v>
      </c>
      <c r="CO24" s="53"/>
      <c r="CP24" s="48">
        <f t="shared" si="3"/>
        <v>58.206000000000003</v>
      </c>
      <c r="CQ24" s="48">
        <f t="shared" si="4"/>
        <v>58.206000000000003</v>
      </c>
      <c r="CR24" s="48">
        <f t="shared" si="5"/>
        <v>0</v>
      </c>
      <c r="CS24" s="53"/>
      <c r="CT24" s="56"/>
      <c r="CU24" s="56"/>
      <c r="CV24" s="56"/>
      <c r="CW24" s="56"/>
      <c r="CX24" s="52"/>
      <c r="CY24" s="52"/>
      <c r="CZ24" s="52"/>
    </row>
    <row r="25" spans="1:104" x14ac:dyDescent="0.2">
      <c r="A25" s="56">
        <v>9</v>
      </c>
      <c r="B25" s="66" t="s">
        <v>95</v>
      </c>
      <c r="C25" s="56"/>
      <c r="D25" s="60" t="s">
        <v>20</v>
      </c>
      <c r="E25" s="32">
        <v>42736</v>
      </c>
      <c r="F25" s="32">
        <v>43100</v>
      </c>
      <c r="G25" s="60" t="s">
        <v>20</v>
      </c>
      <c r="H25" s="48">
        <v>-68100</v>
      </c>
      <c r="I25" s="56"/>
      <c r="J25" s="56">
        <v>73866.94</v>
      </c>
      <c r="K25" s="37">
        <f t="shared" si="0"/>
        <v>357769.56000000006</v>
      </c>
      <c r="L25" s="56">
        <v>196084.26</v>
      </c>
      <c r="M25" s="56">
        <v>88292.160000000003</v>
      </c>
      <c r="N25" s="56">
        <v>73393.14</v>
      </c>
      <c r="O25" s="56">
        <v>373709.28</v>
      </c>
      <c r="P25" s="37">
        <f t="shared" si="1"/>
        <v>373709.28</v>
      </c>
      <c r="Q25" s="37"/>
      <c r="R25" s="37"/>
      <c r="S25" s="37"/>
      <c r="T25" s="37"/>
      <c r="U25" s="37"/>
      <c r="V25" s="48">
        <v>-45200</v>
      </c>
      <c r="W25" s="56"/>
      <c r="X25" s="56">
        <v>57927.22</v>
      </c>
      <c r="Y25" s="75">
        <v>104.6</v>
      </c>
      <c r="Z25" s="5">
        <f t="shared" si="2"/>
        <v>38.119999999999997</v>
      </c>
      <c r="AA25" s="33">
        <v>0</v>
      </c>
      <c r="AB25" s="33">
        <v>5.12</v>
      </c>
      <c r="AC25" s="33">
        <v>6.03</v>
      </c>
      <c r="AD25" s="33">
        <v>4.16</v>
      </c>
      <c r="AE25" s="33">
        <v>22.81</v>
      </c>
      <c r="AF25" s="56"/>
      <c r="AG25" s="56"/>
      <c r="AH25" s="56"/>
      <c r="AI25" s="56"/>
      <c r="AJ25" s="56"/>
      <c r="AK25" s="56"/>
      <c r="AL25" s="56">
        <v>179599.95</v>
      </c>
      <c r="AM25" s="56"/>
      <c r="AN25" s="56"/>
      <c r="AO25" s="56">
        <v>211879.49</v>
      </c>
      <c r="AP25" s="56">
        <v>3692.14</v>
      </c>
      <c r="AQ25" s="56">
        <v>180036.69</v>
      </c>
      <c r="AR25" s="56">
        <v>165466.54</v>
      </c>
      <c r="AS25" s="56">
        <v>53565.33</v>
      </c>
      <c r="AT25" s="56">
        <v>3692.1410000000001</v>
      </c>
      <c r="AU25" s="56">
        <v>90357.23</v>
      </c>
      <c r="AV25" s="56">
        <v>85023.6</v>
      </c>
      <c r="AW25" s="56">
        <v>27968.47</v>
      </c>
      <c r="AX25" s="56">
        <v>249.69499999999999</v>
      </c>
      <c r="AY25" s="56">
        <v>439397.55</v>
      </c>
      <c r="AZ25" s="56">
        <v>430328.7</v>
      </c>
      <c r="BA25" s="56">
        <v>124355.76</v>
      </c>
      <c r="BB25" s="56">
        <v>0</v>
      </c>
      <c r="BC25" s="56">
        <v>0</v>
      </c>
      <c r="BD25" s="56">
        <v>0</v>
      </c>
      <c r="BE25" s="56">
        <v>0</v>
      </c>
      <c r="BF25" s="96">
        <v>25285.037</v>
      </c>
      <c r="BG25" s="56">
        <v>88670.66</v>
      </c>
      <c r="BH25" s="56">
        <v>69348.490000000005</v>
      </c>
      <c r="BI25" s="56">
        <v>19322.169999999998</v>
      </c>
      <c r="BJ25" s="56">
        <v>0</v>
      </c>
      <c r="BK25" s="56">
        <v>0</v>
      </c>
      <c r="BL25" s="56">
        <v>0</v>
      </c>
      <c r="BM25" s="56">
        <v>0</v>
      </c>
      <c r="BN25" s="96">
        <v>134.13399999999999</v>
      </c>
      <c r="BO25" s="56">
        <v>10822.7</v>
      </c>
      <c r="BP25" s="56">
        <v>10577</v>
      </c>
      <c r="BQ25" s="56">
        <v>2928.72</v>
      </c>
      <c r="BR25" s="48">
        <f>SUM(BR281)/AQ279*AQ25</f>
        <v>170284.31800788434</v>
      </c>
      <c r="BS25" s="48">
        <f>SUM(BS281)/AR279*AR25</f>
        <v>173388.08276915597</v>
      </c>
      <c r="BT25" s="48">
        <f>SUM(BT281)/AS279*AS25</f>
        <v>6965.9771773210196</v>
      </c>
      <c r="BU25" s="53"/>
      <c r="BV25" s="48">
        <f>SUM(BV281)/AU279*AU25</f>
        <v>91027.355509943838</v>
      </c>
      <c r="BW25" s="48">
        <f>SUM(BW281)/AV279*AV25</f>
        <v>90994.141238528638</v>
      </c>
      <c r="BX25" s="48">
        <f>SUM(BX281)/AW279*AW25</f>
        <v>6572.7400237633447</v>
      </c>
      <c r="BY25" s="53"/>
      <c r="BZ25" s="48">
        <f>SUM(BZ281)/AY279*AY25</f>
        <v>441402.07477696426</v>
      </c>
      <c r="CA25" s="48">
        <f>SUM(CA281)/AZ279*AZ25</f>
        <v>437972.3493180885</v>
      </c>
      <c r="CB25" s="48">
        <f>SUM(CB281)/BA279*BA25</f>
        <v>37275.34557502425</v>
      </c>
      <c r="CC25" s="53"/>
      <c r="CD25" s="48">
        <f>SUM(CD281)/BC279*BC25</f>
        <v>0</v>
      </c>
      <c r="CE25" s="48">
        <f>SUM(CE281)/BD279*BD25</f>
        <v>0</v>
      </c>
      <c r="CF25" s="48">
        <f>SUM(CF281)/BE279*BE25</f>
        <v>0</v>
      </c>
      <c r="CG25" s="53"/>
      <c r="CH25" s="48">
        <f>SUM(CH281)/BG279*BG25</f>
        <v>94849.22786177916</v>
      </c>
      <c r="CI25" s="48">
        <f>SUM(CI281)/BH279*BH25</f>
        <v>87829.76089565242</v>
      </c>
      <c r="CJ25" s="48">
        <f>SUM(CJ281)/BI279*BI25</f>
        <v>3963.7248898623825</v>
      </c>
      <c r="CK25" s="53"/>
      <c r="CL25" s="48">
        <f>SUM(CL281)/BK279*BK25</f>
        <v>0</v>
      </c>
      <c r="CM25" s="48">
        <f>SUM(CM281)/BL279*BL25</f>
        <v>0</v>
      </c>
      <c r="CN25" s="48">
        <f>SUM(CN281)/BM279*BM25</f>
        <v>0</v>
      </c>
      <c r="CO25" s="53"/>
      <c r="CP25" s="48">
        <f t="shared" si="3"/>
        <v>134.13399999999999</v>
      </c>
      <c r="CQ25" s="48">
        <f t="shared" si="4"/>
        <v>134.13399999999999</v>
      </c>
      <c r="CR25" s="48">
        <f t="shared" si="5"/>
        <v>0</v>
      </c>
      <c r="CS25" s="53"/>
      <c r="CT25" s="56"/>
      <c r="CU25" s="56"/>
      <c r="CV25" s="56"/>
      <c r="CW25" s="56"/>
      <c r="CX25" s="52"/>
      <c r="CY25" s="52">
        <v>2</v>
      </c>
      <c r="CZ25" s="52">
        <v>7000</v>
      </c>
    </row>
    <row r="26" spans="1:104" x14ac:dyDescent="0.2">
      <c r="A26" s="56">
        <v>10</v>
      </c>
      <c r="B26" s="66" t="s">
        <v>96</v>
      </c>
      <c r="C26" s="56"/>
      <c r="D26" s="60" t="s">
        <v>20</v>
      </c>
      <c r="E26" s="32">
        <v>42736</v>
      </c>
      <c r="F26" s="32">
        <v>43100</v>
      </c>
      <c r="G26" s="60" t="s">
        <v>20</v>
      </c>
      <c r="H26" s="48">
        <v>-3100</v>
      </c>
      <c r="I26" s="56"/>
      <c r="J26" s="56">
        <v>4512.49</v>
      </c>
      <c r="K26" s="37">
        <f t="shared" si="0"/>
        <v>65347.56</v>
      </c>
      <c r="L26" s="56">
        <v>32922.9</v>
      </c>
      <c r="M26" s="56">
        <v>17706.240000000002</v>
      </c>
      <c r="N26" s="56">
        <v>14718.42</v>
      </c>
      <c r="O26" s="56">
        <v>70338.600000000006</v>
      </c>
      <c r="P26" s="37">
        <f t="shared" si="1"/>
        <v>70338.600000000006</v>
      </c>
      <c r="Q26" s="37"/>
      <c r="R26" s="37"/>
      <c r="S26" s="37"/>
      <c r="T26" s="37"/>
      <c r="U26" s="37"/>
      <c r="V26" s="48">
        <v>7400</v>
      </c>
      <c r="W26" s="56">
        <v>-478.55</v>
      </c>
      <c r="X26" s="56">
        <v>0</v>
      </c>
      <c r="Y26" s="75">
        <v>90.8</v>
      </c>
      <c r="Z26" s="5">
        <f t="shared" si="2"/>
        <v>18.14</v>
      </c>
      <c r="AA26" s="33">
        <v>0</v>
      </c>
      <c r="AB26" s="33">
        <v>3.95</v>
      </c>
      <c r="AC26" s="33">
        <v>6.03</v>
      </c>
      <c r="AD26" s="33">
        <v>4.16</v>
      </c>
      <c r="AE26" s="33">
        <v>4</v>
      </c>
      <c r="AF26" s="56"/>
      <c r="AG26" s="56"/>
      <c r="AH26" s="56"/>
      <c r="AI26" s="56"/>
      <c r="AJ26" s="56"/>
      <c r="AK26" s="56"/>
      <c r="AL26" s="56">
        <v>3449.55</v>
      </c>
      <c r="AM26" s="56"/>
      <c r="AN26" s="56">
        <v>-1703.42</v>
      </c>
      <c r="AO26" s="56"/>
      <c r="AP26" s="56">
        <v>498.38</v>
      </c>
      <c r="AQ26" s="56">
        <v>22469.83</v>
      </c>
      <c r="AR26" s="56">
        <v>25232.55</v>
      </c>
      <c r="AS26" s="56">
        <v>-724.37</v>
      </c>
      <c r="AT26" s="56">
        <v>498.37599999999998</v>
      </c>
      <c r="AU26" s="56">
        <v>12239.85</v>
      </c>
      <c r="AV26" s="56">
        <v>14222.87</v>
      </c>
      <c r="AW26" s="56">
        <v>-837.83</v>
      </c>
      <c r="AX26" s="56">
        <v>0</v>
      </c>
      <c r="AY26" s="56">
        <v>0</v>
      </c>
      <c r="AZ26" s="56">
        <v>0</v>
      </c>
      <c r="BA26" s="56">
        <v>0</v>
      </c>
      <c r="BB26" s="56">
        <v>0</v>
      </c>
      <c r="BC26" s="56">
        <v>0</v>
      </c>
      <c r="BD26" s="56">
        <v>0</v>
      </c>
      <c r="BE26" s="56">
        <v>0</v>
      </c>
      <c r="BF26" s="96">
        <v>14752</v>
      </c>
      <c r="BG26" s="56">
        <v>52090.25</v>
      </c>
      <c r="BH26" s="56">
        <v>51898.13</v>
      </c>
      <c r="BI26" s="56">
        <v>192.12</v>
      </c>
      <c r="BJ26" s="56">
        <v>0</v>
      </c>
      <c r="BK26" s="56">
        <v>0</v>
      </c>
      <c r="BL26" s="56">
        <v>0</v>
      </c>
      <c r="BM26" s="56">
        <v>0</v>
      </c>
      <c r="BN26" s="96">
        <v>45.44</v>
      </c>
      <c r="BO26" s="56">
        <v>3668.51</v>
      </c>
      <c r="BP26" s="56">
        <v>4045.82</v>
      </c>
      <c r="BQ26" s="56">
        <v>-111.3</v>
      </c>
      <c r="BR26" s="48">
        <f>SUM(BR281)/AQ279*AQ26</f>
        <v>21252.66620544457</v>
      </c>
      <c r="BS26" s="48">
        <f>SUM(BS281)/AR279*AR26</f>
        <v>26440.532737778081</v>
      </c>
      <c r="BT26" s="48">
        <f>SUM(BT281)/AS279*AS26</f>
        <v>-94.201695162449795</v>
      </c>
      <c r="BU26" s="53"/>
      <c r="BV26" s="48">
        <f>SUM(BV281)/AU279*AU26</f>
        <v>12330.625643774008</v>
      </c>
      <c r="BW26" s="48">
        <f>SUM(BW281)/AV279*AV26</f>
        <v>15221.630718967814</v>
      </c>
      <c r="BX26" s="48">
        <f>SUM(BX281)/AW279*AW26</f>
        <v>-196.8945306664842</v>
      </c>
      <c r="BY26" s="53"/>
      <c r="BZ26" s="48">
        <f>SUM(BZ281)/AY279*AY26</f>
        <v>0</v>
      </c>
      <c r="CA26" s="48">
        <f>SUM(CA281)/AZ279*AZ26</f>
        <v>0</v>
      </c>
      <c r="CB26" s="48">
        <f>SUM(CB281)/BA279*BA26</f>
        <v>0</v>
      </c>
      <c r="CC26" s="53"/>
      <c r="CD26" s="48">
        <f>SUM(CD281)/BC279*BC26</f>
        <v>0</v>
      </c>
      <c r="CE26" s="48">
        <f>SUM(CE281)/BD279*BD26</f>
        <v>0</v>
      </c>
      <c r="CF26" s="48">
        <f>SUM(CF281)/BE279*BE26</f>
        <v>0</v>
      </c>
      <c r="CG26" s="53"/>
      <c r="CH26" s="48">
        <f>SUM(CH281)/BG279*BG26</f>
        <v>55719.896430533408</v>
      </c>
      <c r="CI26" s="48">
        <f>SUM(CI281)/BH279*BH26</f>
        <v>65728.905544035428</v>
      </c>
      <c r="CJ26" s="48">
        <f>SUM(CJ281)/BI279*BI26</f>
        <v>39.411247589704523</v>
      </c>
      <c r="CK26" s="53"/>
      <c r="CL26" s="48">
        <f>SUM(CL281)/BK279*BK26</f>
        <v>0</v>
      </c>
      <c r="CM26" s="48">
        <f>SUM(CM281)/BL279*BL26</f>
        <v>0</v>
      </c>
      <c r="CN26" s="48">
        <f>SUM(CN281)/BM279*BM26</f>
        <v>0</v>
      </c>
      <c r="CO26" s="53"/>
      <c r="CP26" s="48">
        <f t="shared" si="3"/>
        <v>45.44</v>
      </c>
      <c r="CQ26" s="48">
        <f t="shared" si="4"/>
        <v>45.44</v>
      </c>
      <c r="CR26" s="48">
        <f t="shared" si="5"/>
        <v>0</v>
      </c>
      <c r="CS26" s="53"/>
      <c r="CT26" s="56"/>
      <c r="CU26" s="56"/>
      <c r="CV26" s="56"/>
      <c r="CW26" s="56"/>
      <c r="CX26" s="52"/>
      <c r="CY26" s="52"/>
      <c r="CZ26" s="52"/>
    </row>
    <row r="27" spans="1:104" x14ac:dyDescent="0.2">
      <c r="A27" s="56">
        <v>11</v>
      </c>
      <c r="B27" s="66" t="s">
        <v>97</v>
      </c>
      <c r="C27" s="56"/>
      <c r="D27" s="60" t="s">
        <v>20</v>
      </c>
      <c r="E27" s="32">
        <v>42736</v>
      </c>
      <c r="F27" s="32">
        <v>43100</v>
      </c>
      <c r="G27" s="60" t="s">
        <v>20</v>
      </c>
      <c r="H27" s="48">
        <v>-106000</v>
      </c>
      <c r="I27" s="56"/>
      <c r="J27" s="56">
        <v>17067.57</v>
      </c>
      <c r="K27" s="37">
        <f t="shared" si="0"/>
        <v>63460.86</v>
      </c>
      <c r="L27" s="56">
        <v>33852.54</v>
      </c>
      <c r="M27" s="56">
        <v>16168.32</v>
      </c>
      <c r="N27" s="56">
        <v>13440</v>
      </c>
      <c r="O27" s="56">
        <v>59569.63</v>
      </c>
      <c r="P27" s="37">
        <f t="shared" si="1"/>
        <v>59569.63</v>
      </c>
      <c r="Q27" s="37"/>
      <c r="R27" s="37"/>
      <c r="S27" s="37"/>
      <c r="T27" s="37"/>
      <c r="U27" s="37"/>
      <c r="V27" s="48">
        <v>-94100</v>
      </c>
      <c r="W27" s="56"/>
      <c r="X27" s="56">
        <v>20958.8</v>
      </c>
      <c r="Y27" s="75">
        <v>184.8</v>
      </c>
      <c r="Z27" s="5">
        <f t="shared" si="2"/>
        <v>19.310000000000002</v>
      </c>
      <c r="AA27" s="33">
        <v>0</v>
      </c>
      <c r="AB27" s="33">
        <v>5.12</v>
      </c>
      <c r="AC27" s="33">
        <v>6.03</v>
      </c>
      <c r="AD27" s="33">
        <v>4.16</v>
      </c>
      <c r="AE27" s="33">
        <v>4</v>
      </c>
      <c r="AF27" s="56"/>
      <c r="AG27" s="56"/>
      <c r="AH27" s="56"/>
      <c r="AI27" s="56"/>
      <c r="AJ27" s="56"/>
      <c r="AK27" s="56"/>
      <c r="AL27" s="56">
        <v>30233.91</v>
      </c>
      <c r="AM27" s="56"/>
      <c r="AN27" s="56"/>
      <c r="AO27" s="56">
        <v>49397.93</v>
      </c>
      <c r="AP27" s="56">
        <v>361.16</v>
      </c>
      <c r="AQ27" s="56">
        <v>16765.47</v>
      </c>
      <c r="AR27" s="56">
        <v>14567.57</v>
      </c>
      <c r="AS27" s="56">
        <v>4164.24</v>
      </c>
      <c r="AT27" s="56">
        <v>361.16</v>
      </c>
      <c r="AU27" s="56">
        <v>8749.69</v>
      </c>
      <c r="AV27" s="56">
        <v>7890.09</v>
      </c>
      <c r="AW27" s="56">
        <v>2071.56</v>
      </c>
      <c r="AX27" s="56">
        <v>69.555999999999997</v>
      </c>
      <c r="AY27" s="56">
        <v>122758.25</v>
      </c>
      <c r="AZ27" s="56">
        <v>107327.5</v>
      </c>
      <c r="BA27" s="56">
        <v>42213.06</v>
      </c>
      <c r="BB27" s="56">
        <v>0</v>
      </c>
      <c r="BC27" s="56">
        <v>0</v>
      </c>
      <c r="BD27" s="56">
        <v>0</v>
      </c>
      <c r="BE27" s="56">
        <v>0</v>
      </c>
      <c r="BF27" s="96">
        <v>3822.7979999999998</v>
      </c>
      <c r="BG27" s="56">
        <v>12920.97</v>
      </c>
      <c r="BH27" s="56">
        <v>11887.66</v>
      </c>
      <c r="BI27" s="56">
        <v>1033.31</v>
      </c>
      <c r="BJ27" s="56">
        <v>0</v>
      </c>
      <c r="BK27" s="56">
        <v>0</v>
      </c>
      <c r="BL27" s="56">
        <v>0</v>
      </c>
      <c r="BM27" s="56">
        <v>0</v>
      </c>
      <c r="BN27" s="96">
        <v>15.55</v>
      </c>
      <c r="BO27" s="56">
        <v>1252.43</v>
      </c>
      <c r="BP27" s="56">
        <v>1175.17</v>
      </c>
      <c r="BQ27" s="56">
        <v>350.56</v>
      </c>
      <c r="BR27" s="48">
        <f>SUM(BR281)/AQ279*AQ27</f>
        <v>15857.304558485523</v>
      </c>
      <c r="BS27" s="48">
        <f>SUM(BS281)/AR279*AR27</f>
        <v>15264.977637808062</v>
      </c>
      <c r="BT27" s="48">
        <f>SUM(BT281)/AS279*AS27</f>
        <v>541.54433102320627</v>
      </c>
      <c r="BU27" s="53"/>
      <c r="BV27" s="48">
        <f>SUM(BV281)/AU279*AU27</f>
        <v>8814.5812153803363</v>
      </c>
      <c r="BW27" s="48">
        <f>SUM(BW281)/AV279*AV27</f>
        <v>8444.149199101219</v>
      </c>
      <c r="BX27" s="48">
        <f>SUM(BX281)/AW279*AW27</f>
        <v>486.82767858331874</v>
      </c>
      <c r="BY27" s="53"/>
      <c r="BZ27" s="48">
        <f>SUM(BZ281)/AY279*AY27</f>
        <v>123318.27122383653</v>
      </c>
      <c r="CA27" s="48">
        <f>SUM(CA281)/AZ279*AZ27</f>
        <v>109233.88870283842</v>
      </c>
      <c r="CB27" s="48">
        <f>SUM(CB281)/BA279*BA27</f>
        <v>12653.265110351409</v>
      </c>
      <c r="CC27" s="53"/>
      <c r="CD27" s="48">
        <f>SUM(CD281)/BC279*BC27</f>
        <v>0</v>
      </c>
      <c r="CE27" s="48">
        <f>SUM(CE281)/BD279*BD27</f>
        <v>0</v>
      </c>
      <c r="CF27" s="48">
        <f>SUM(CF281)/BE279*BE27</f>
        <v>0</v>
      </c>
      <c r="CG27" s="53"/>
      <c r="CH27" s="48">
        <f>SUM(CH281)/BG279*BG27</f>
        <v>13821.302646503505</v>
      </c>
      <c r="CI27" s="48">
        <f>SUM(CI281)/BH279*BH27</f>
        <v>15055.703958497314</v>
      </c>
      <c r="CJ27" s="48">
        <f>SUM(CJ281)/BI279*BI27</f>
        <v>211.97187303205069</v>
      </c>
      <c r="CK27" s="53"/>
      <c r="CL27" s="48">
        <f>SUM(CL281)/BK279*BK27</f>
        <v>0</v>
      </c>
      <c r="CM27" s="48">
        <f>SUM(CM281)/BL279*BL27</f>
        <v>0</v>
      </c>
      <c r="CN27" s="48">
        <f>SUM(CN281)/BM279*BM27</f>
        <v>0</v>
      </c>
      <c r="CO27" s="53"/>
      <c r="CP27" s="48">
        <f t="shared" si="3"/>
        <v>15.55</v>
      </c>
      <c r="CQ27" s="48">
        <f t="shared" si="4"/>
        <v>15.55</v>
      </c>
      <c r="CR27" s="48">
        <f t="shared" si="5"/>
        <v>0</v>
      </c>
      <c r="CS27" s="53"/>
      <c r="CT27" s="56"/>
      <c r="CU27" s="56"/>
      <c r="CV27" s="56"/>
      <c r="CW27" s="56"/>
      <c r="CX27" s="52"/>
      <c r="CY27" s="52">
        <v>1</v>
      </c>
      <c r="CZ27" s="52">
        <v>20010</v>
      </c>
    </row>
    <row r="28" spans="1:104" x14ac:dyDescent="0.2">
      <c r="A28" s="56">
        <v>12</v>
      </c>
      <c r="B28" s="66" t="s">
        <v>98</v>
      </c>
      <c r="C28" s="56"/>
      <c r="D28" s="60" t="s">
        <v>20</v>
      </c>
      <c r="E28" s="32">
        <v>42736</v>
      </c>
      <c r="F28" s="32">
        <v>43100</v>
      </c>
      <c r="G28" s="60" t="s">
        <v>20</v>
      </c>
      <c r="H28" s="48">
        <v>16900</v>
      </c>
      <c r="I28" s="56"/>
      <c r="J28" s="56">
        <v>18975.11</v>
      </c>
      <c r="K28" s="37">
        <f t="shared" si="0"/>
        <v>99759.24</v>
      </c>
      <c r="L28" s="56">
        <v>53351.16</v>
      </c>
      <c r="M28" s="56">
        <v>25342.32</v>
      </c>
      <c r="N28" s="56">
        <v>21065.759999999998</v>
      </c>
      <c r="O28" s="56">
        <v>112124.13</v>
      </c>
      <c r="P28" s="37">
        <f t="shared" si="1"/>
        <v>112124.13</v>
      </c>
      <c r="Q28" s="37"/>
      <c r="R28" s="37"/>
      <c r="S28" s="37"/>
      <c r="T28" s="37"/>
      <c r="U28" s="37"/>
      <c r="V28" s="48">
        <v>16200</v>
      </c>
      <c r="W28" s="56"/>
      <c r="X28" s="56">
        <v>6610.22</v>
      </c>
      <c r="Y28" s="75">
        <v>99.7</v>
      </c>
      <c r="Z28" s="5">
        <f t="shared" si="2"/>
        <v>19.310000000000002</v>
      </c>
      <c r="AA28" s="33">
        <v>0</v>
      </c>
      <c r="AB28" s="33">
        <v>5.12</v>
      </c>
      <c r="AC28" s="33">
        <v>6.03</v>
      </c>
      <c r="AD28" s="33">
        <v>4.16</v>
      </c>
      <c r="AE28" s="33">
        <v>4</v>
      </c>
      <c r="AF28" s="56"/>
      <c r="AG28" s="56"/>
      <c r="AH28" s="56"/>
      <c r="AI28" s="56"/>
      <c r="AJ28" s="56"/>
      <c r="AK28" s="56"/>
      <c r="AL28" s="56">
        <v>44811.47</v>
      </c>
      <c r="AM28" s="56"/>
      <c r="AN28" s="56"/>
      <c r="AO28" s="56">
        <v>28233.38</v>
      </c>
      <c r="AP28" s="56">
        <v>725.51</v>
      </c>
      <c r="AQ28" s="56">
        <v>28971.05</v>
      </c>
      <c r="AR28" s="56">
        <v>29615.51</v>
      </c>
      <c r="AS28" s="56">
        <v>3917.81</v>
      </c>
      <c r="AT28" s="56">
        <v>727.53499999999997</v>
      </c>
      <c r="AU28" s="56">
        <v>17970.080000000002</v>
      </c>
      <c r="AV28" s="56">
        <v>18116.560000000001</v>
      </c>
      <c r="AW28" s="56">
        <v>2516.4899999999998</v>
      </c>
      <c r="AX28" s="56">
        <v>107.712</v>
      </c>
      <c r="AY28" s="56">
        <v>189927.67</v>
      </c>
      <c r="AZ28" s="56">
        <v>204858.43</v>
      </c>
      <c r="BA28" s="56">
        <v>21211.33</v>
      </c>
      <c r="BB28" s="56">
        <v>0</v>
      </c>
      <c r="BC28" s="56">
        <v>0</v>
      </c>
      <c r="BD28" s="56">
        <v>0</v>
      </c>
      <c r="BE28" s="56">
        <v>0</v>
      </c>
      <c r="BF28" s="96">
        <v>10886.074000000001</v>
      </c>
      <c r="BG28" s="56">
        <v>37475.68</v>
      </c>
      <c r="BH28" s="56">
        <v>34057.75</v>
      </c>
      <c r="BI28" s="56">
        <v>3417.93</v>
      </c>
      <c r="BJ28" s="56">
        <v>0</v>
      </c>
      <c r="BK28" s="56">
        <v>0</v>
      </c>
      <c r="BL28" s="56">
        <v>0</v>
      </c>
      <c r="BM28" s="56">
        <v>0</v>
      </c>
      <c r="BN28" s="96">
        <v>53.351999999999997</v>
      </c>
      <c r="BO28" s="56">
        <v>4306.08</v>
      </c>
      <c r="BP28" s="56">
        <v>5362.74</v>
      </c>
      <c r="BQ28" s="56">
        <v>387.48</v>
      </c>
      <c r="BR28" s="48">
        <f>SUM(BR281)/AQ279*AQ28</f>
        <v>27401.722900050638</v>
      </c>
      <c r="BS28" s="48">
        <f>SUM(BS281)/AR279*AR28</f>
        <v>31033.322502124996</v>
      </c>
      <c r="BT28" s="48">
        <f>SUM(BT281)/AS279*AS28</f>
        <v>509.49700198019991</v>
      </c>
      <c r="BU28" s="53"/>
      <c r="BV28" s="48">
        <f>SUM(BV281)/AU279*AU28</f>
        <v>18103.3533310188</v>
      </c>
      <c r="BW28" s="48">
        <f>SUM(BW281)/AV279*AV28</f>
        <v>19388.744059252705</v>
      </c>
      <c r="BX28" s="48">
        <f>SUM(BX281)/AW279*AW28</f>
        <v>591.38860804327931</v>
      </c>
      <c r="BY28" s="53"/>
      <c r="BZ28" s="48">
        <f>SUM(BZ281)/AY279*AY28</f>
        <v>190794.11707132778</v>
      </c>
      <c r="CA28" s="48">
        <f>SUM(CA281)/AZ279*AZ28</f>
        <v>208497.19729294183</v>
      </c>
      <c r="CB28" s="48">
        <f>SUM(CB281)/BA279*BA28</f>
        <v>6358.046107843169</v>
      </c>
      <c r="CC28" s="53"/>
      <c r="CD28" s="48">
        <f>SUM(CD281)/BC279*BC28</f>
        <v>0</v>
      </c>
      <c r="CE28" s="48">
        <f>SUM(CE281)/BD279*BD28</f>
        <v>0</v>
      </c>
      <c r="CF28" s="48">
        <f>SUM(CF281)/BE279*BE28</f>
        <v>0</v>
      </c>
      <c r="CG28" s="53"/>
      <c r="CH28" s="48">
        <f>SUM(CH281)/BG279*BG28</f>
        <v>40086.983807215598</v>
      </c>
      <c r="CI28" s="48">
        <f>SUM(CI281)/BH279*BH28</f>
        <v>43134.090434325335</v>
      </c>
      <c r="CJ28" s="48">
        <f>SUM(CJ281)/BI279*BI28</f>
        <v>701.14972659941066</v>
      </c>
      <c r="CK28" s="53"/>
      <c r="CL28" s="48">
        <f>SUM(CL281)/BK279*BK28</f>
        <v>0</v>
      </c>
      <c r="CM28" s="48">
        <f>SUM(CM281)/BL279*BL28</f>
        <v>0</v>
      </c>
      <c r="CN28" s="48">
        <f>SUM(CN281)/BM279*BM28</f>
        <v>0</v>
      </c>
      <c r="CO28" s="53"/>
      <c r="CP28" s="48">
        <f t="shared" si="3"/>
        <v>53.351999999999997</v>
      </c>
      <c r="CQ28" s="48">
        <f t="shared" si="4"/>
        <v>53.351999999999997</v>
      </c>
      <c r="CR28" s="48">
        <f t="shared" si="5"/>
        <v>0</v>
      </c>
      <c r="CS28" s="53"/>
      <c r="CT28" s="56"/>
      <c r="CU28" s="56"/>
      <c r="CV28" s="56"/>
      <c r="CW28" s="56"/>
      <c r="CX28" s="52"/>
      <c r="CY28" s="52"/>
      <c r="CZ28" s="52"/>
    </row>
    <row r="29" spans="1:104" x14ac:dyDescent="0.2">
      <c r="A29" s="56">
        <v>13</v>
      </c>
      <c r="B29" s="66" t="s">
        <v>99</v>
      </c>
      <c r="C29" s="56"/>
      <c r="D29" s="60" t="s">
        <v>20</v>
      </c>
      <c r="E29" s="32">
        <v>42736</v>
      </c>
      <c r="F29" s="32">
        <v>43100</v>
      </c>
      <c r="G29" s="60" t="s">
        <v>20</v>
      </c>
      <c r="H29" s="48">
        <v>11700</v>
      </c>
      <c r="I29" s="56"/>
      <c r="J29" s="56">
        <v>152473.51999999999</v>
      </c>
      <c r="K29" s="37">
        <f t="shared" si="0"/>
        <v>1746221.0999999999</v>
      </c>
      <c r="L29" s="56">
        <v>959237.7</v>
      </c>
      <c r="M29" s="56">
        <v>419724.42</v>
      </c>
      <c r="N29" s="56">
        <v>367258.98</v>
      </c>
      <c r="O29" s="56">
        <v>1723688.47</v>
      </c>
      <c r="P29" s="37">
        <f t="shared" si="1"/>
        <v>1723688.47</v>
      </c>
      <c r="Q29" s="37"/>
      <c r="R29" s="37"/>
      <c r="S29" s="37"/>
      <c r="T29" s="37"/>
      <c r="U29" s="37"/>
      <c r="V29" s="48">
        <v>131400</v>
      </c>
      <c r="W29" s="56"/>
      <c r="X29" s="56">
        <v>175006.15</v>
      </c>
      <c r="Y29" s="75">
        <v>81</v>
      </c>
      <c r="Z29" s="5">
        <f t="shared" si="2"/>
        <v>19.21</v>
      </c>
      <c r="AA29" s="33">
        <v>0</v>
      </c>
      <c r="AB29" s="33">
        <v>5.34</v>
      </c>
      <c r="AC29" s="33">
        <v>5.71</v>
      </c>
      <c r="AD29" s="33">
        <v>4.16</v>
      </c>
      <c r="AE29" s="33">
        <v>4</v>
      </c>
      <c r="AF29" s="56"/>
      <c r="AG29" s="56"/>
      <c r="AH29" s="56"/>
      <c r="AI29" s="56"/>
      <c r="AJ29" s="56"/>
      <c r="AK29" s="56"/>
      <c r="AL29" s="56">
        <v>352882.31</v>
      </c>
      <c r="AM29" s="56"/>
      <c r="AN29" s="56"/>
      <c r="AO29" s="56">
        <v>426736.1</v>
      </c>
      <c r="AP29" s="56">
        <v>16080.47</v>
      </c>
      <c r="AQ29" s="56">
        <v>707639.76</v>
      </c>
      <c r="AR29" s="56">
        <v>673301.15</v>
      </c>
      <c r="AS29" s="56">
        <v>81142.899999999994</v>
      </c>
      <c r="AT29" s="56">
        <v>16080.47</v>
      </c>
      <c r="AU29" s="56">
        <v>394857.43</v>
      </c>
      <c r="AV29" s="56">
        <v>379056.97</v>
      </c>
      <c r="AW29" s="56">
        <v>42930.07</v>
      </c>
      <c r="AX29" s="56">
        <v>1242.509</v>
      </c>
      <c r="AY29" s="56">
        <v>2180448.09</v>
      </c>
      <c r="AZ29" s="56">
        <v>2163527.5299999998</v>
      </c>
      <c r="BA29" s="56">
        <v>292506.59000000003</v>
      </c>
      <c r="BB29" s="56">
        <v>0</v>
      </c>
      <c r="BC29" s="56">
        <v>0</v>
      </c>
      <c r="BD29" s="56">
        <v>0</v>
      </c>
      <c r="BE29" s="56">
        <v>0</v>
      </c>
      <c r="BF29" s="96">
        <v>172107.114</v>
      </c>
      <c r="BG29" s="56">
        <v>581474.79</v>
      </c>
      <c r="BH29" s="56">
        <v>531761.04</v>
      </c>
      <c r="BI29" s="56">
        <v>49713.75</v>
      </c>
      <c r="BJ29" s="56">
        <v>0</v>
      </c>
      <c r="BK29" s="56">
        <v>0</v>
      </c>
      <c r="BL29" s="56">
        <v>0</v>
      </c>
      <c r="BM29" s="56">
        <v>0</v>
      </c>
      <c r="BN29" s="96">
        <v>618.904</v>
      </c>
      <c r="BO29" s="56">
        <v>49943.28</v>
      </c>
      <c r="BP29" s="56">
        <v>48754.239999999998</v>
      </c>
      <c r="BQ29" s="56">
        <v>4551.42</v>
      </c>
      <c r="BR29" s="48">
        <f>SUM(BR281)/AQ279*AQ29</f>
        <v>669307.76125057042</v>
      </c>
      <c r="BS29" s="48">
        <f>SUM(BS281)/AR279*AR29</f>
        <v>705534.75962431985</v>
      </c>
      <c r="BT29" s="48">
        <f>SUM(BT281)/AS279*AS29</f>
        <v>10552.3402824484</v>
      </c>
      <c r="BU29" s="53"/>
      <c r="BV29" s="48">
        <f>SUM(BV281)/AU279*AU29</f>
        <v>397785.85129660089</v>
      </c>
      <c r="BW29" s="48">
        <f>SUM(BW281)/AV279*AV29</f>
        <v>405675.17095993005</v>
      </c>
      <c r="BX29" s="48">
        <f>SUM(BX281)/AW279*AW29</f>
        <v>10088.796037536627</v>
      </c>
      <c r="BY29" s="53"/>
      <c r="BZ29" s="48">
        <f>SUM(BZ281)/AY279*AY29</f>
        <v>2190395.2602136014</v>
      </c>
      <c r="CA29" s="48">
        <f>SUM(CA281)/AZ279*AZ29</f>
        <v>2201956.8648999268</v>
      </c>
      <c r="CB29" s="48">
        <f>SUM(CB281)/BA279*BA29</f>
        <v>87678.160024287849</v>
      </c>
      <c r="CC29" s="53"/>
      <c r="CD29" s="48">
        <f>SUM(CD281)/BC279*BC29</f>
        <v>0</v>
      </c>
      <c r="CE29" s="48">
        <f>SUM(CE281)/BD279*BD29</f>
        <v>0</v>
      </c>
      <c r="CF29" s="48">
        <f>SUM(CF281)/BE279*BE29</f>
        <v>0</v>
      </c>
      <c r="CG29" s="53"/>
      <c r="CH29" s="48">
        <f>SUM(CH281)/BG279*BG29</f>
        <v>621991.92892654892</v>
      </c>
      <c r="CI29" s="48">
        <f>SUM(CI281)/BH279*BH29</f>
        <v>673474.57741074776</v>
      </c>
      <c r="CJ29" s="48">
        <f>SUM(CJ281)/BI279*BI29</f>
        <v>10198.214188333714</v>
      </c>
      <c r="CK29" s="53"/>
      <c r="CL29" s="48">
        <f>SUM(CL281)/BK279*BK29</f>
        <v>0</v>
      </c>
      <c r="CM29" s="48">
        <f>SUM(CM281)/BL279*BL29</f>
        <v>0</v>
      </c>
      <c r="CN29" s="48">
        <f>SUM(CN281)/BM279*BM29</f>
        <v>0</v>
      </c>
      <c r="CO29" s="53"/>
      <c r="CP29" s="48">
        <f t="shared" si="3"/>
        <v>618.904</v>
      </c>
      <c r="CQ29" s="48">
        <f t="shared" si="4"/>
        <v>618.904</v>
      </c>
      <c r="CR29" s="48">
        <f t="shared" si="5"/>
        <v>0</v>
      </c>
      <c r="CS29" s="53"/>
      <c r="CT29" s="56">
        <v>1</v>
      </c>
      <c r="CU29" s="56">
        <v>1</v>
      </c>
      <c r="CV29" s="56">
        <v>0</v>
      </c>
      <c r="CW29" s="56">
        <v>408.51</v>
      </c>
      <c r="CX29" s="52">
        <v>8</v>
      </c>
      <c r="CY29" s="52">
        <v>8</v>
      </c>
      <c r="CZ29" s="52">
        <v>175928.95</v>
      </c>
    </row>
    <row r="30" spans="1:104" ht="15.75" customHeight="1" x14ac:dyDescent="0.2">
      <c r="A30" s="56">
        <v>14</v>
      </c>
      <c r="B30" s="66" t="s">
        <v>100</v>
      </c>
      <c r="C30" s="56"/>
      <c r="D30" s="60" t="s">
        <v>20</v>
      </c>
      <c r="E30" s="32">
        <v>42736</v>
      </c>
      <c r="F30" s="32">
        <v>43100</v>
      </c>
      <c r="G30" s="60" t="s">
        <v>20</v>
      </c>
      <c r="H30" s="48">
        <v>66800</v>
      </c>
      <c r="I30" s="56"/>
      <c r="J30" s="56">
        <v>24303.78</v>
      </c>
      <c r="K30" s="37">
        <f t="shared" si="0"/>
        <v>370041.78</v>
      </c>
      <c r="L30" s="56">
        <v>207001.26</v>
      </c>
      <c r="M30" s="56">
        <v>89032.320000000007</v>
      </c>
      <c r="N30" s="56">
        <v>74008.2</v>
      </c>
      <c r="O30" s="56">
        <v>367150.25</v>
      </c>
      <c r="P30" s="37">
        <f t="shared" si="1"/>
        <v>367150.25</v>
      </c>
      <c r="Q30" s="37"/>
      <c r="R30" s="37"/>
      <c r="S30" s="37"/>
      <c r="T30" s="37"/>
      <c r="U30" s="37"/>
      <c r="V30" s="48">
        <v>212900</v>
      </c>
      <c r="W30" s="56"/>
      <c r="X30" s="56">
        <v>27195.31</v>
      </c>
      <c r="Y30" s="75">
        <v>127.5</v>
      </c>
      <c r="Z30" s="5">
        <f>SUM(AA30:AE30)</f>
        <v>20.41</v>
      </c>
      <c r="AA30" s="33">
        <v>0</v>
      </c>
      <c r="AB30" s="33">
        <v>6.22</v>
      </c>
      <c r="AC30" s="33">
        <v>6.03</v>
      </c>
      <c r="AD30" s="33">
        <v>4.16</v>
      </c>
      <c r="AE30" s="33">
        <v>4</v>
      </c>
      <c r="AF30" s="56"/>
      <c r="AG30" s="56"/>
      <c r="AH30" s="56"/>
      <c r="AI30" s="56"/>
      <c r="AJ30" s="56"/>
      <c r="AK30" s="56"/>
      <c r="AL30" s="56">
        <v>63917.91</v>
      </c>
      <c r="AM30" s="56"/>
      <c r="AN30" s="56"/>
      <c r="AO30" s="56">
        <v>83718.81</v>
      </c>
      <c r="AP30" s="56">
        <v>3482.59</v>
      </c>
      <c r="AQ30" s="56">
        <v>163895.51999999999</v>
      </c>
      <c r="AR30" s="56">
        <v>152390.20000000001</v>
      </c>
      <c r="AS30" s="56">
        <v>15961.2</v>
      </c>
      <c r="AT30" s="56">
        <v>3482.59</v>
      </c>
      <c r="AU30" s="56">
        <v>85284.95</v>
      </c>
      <c r="AV30" s="56">
        <v>82232.84</v>
      </c>
      <c r="AW30" s="56">
        <v>8262.36</v>
      </c>
      <c r="AX30" s="56">
        <v>255.61600000000001</v>
      </c>
      <c r="AY30" s="56">
        <v>450572.45</v>
      </c>
      <c r="AZ30" s="56">
        <v>447223.18</v>
      </c>
      <c r="BA30" s="56">
        <v>57137.72</v>
      </c>
      <c r="BB30" s="56">
        <v>0</v>
      </c>
      <c r="BC30" s="56">
        <v>0</v>
      </c>
      <c r="BD30" s="56">
        <v>0</v>
      </c>
      <c r="BE30" s="56">
        <v>0</v>
      </c>
      <c r="BF30" s="96">
        <v>31729.003000000001</v>
      </c>
      <c r="BG30" s="56">
        <v>107563.14</v>
      </c>
      <c r="BH30" s="56">
        <v>95256.37</v>
      </c>
      <c r="BI30" s="56">
        <v>12306.77</v>
      </c>
      <c r="BJ30" s="56">
        <v>0</v>
      </c>
      <c r="BK30" s="56">
        <v>0</v>
      </c>
      <c r="BL30" s="56">
        <v>0</v>
      </c>
      <c r="BM30" s="56">
        <v>0</v>
      </c>
      <c r="BN30" s="96">
        <v>102.401</v>
      </c>
      <c r="BO30" s="56">
        <v>8265.86</v>
      </c>
      <c r="BP30" s="56">
        <v>8261.41</v>
      </c>
      <c r="BQ30" s="56">
        <v>467.78</v>
      </c>
      <c r="BR30" s="48">
        <f>SUM(BR281)/AQ279*AQ30</f>
        <v>155017.49586569032</v>
      </c>
      <c r="BS30" s="48">
        <f>SUM(BS281)/AR279*AR30</f>
        <v>159685.72625503762</v>
      </c>
      <c r="BT30" s="48">
        <f>SUM(BT281)/AS279*AS30</f>
        <v>2075.6962558180126</v>
      </c>
      <c r="BU30" s="53"/>
      <c r="BV30" s="48">
        <f>SUM(BV281)/AU279*AU30</f>
        <v>85917.457444166721</v>
      </c>
      <c r="BW30" s="48">
        <f>SUM(BW281)/AV279*AV30</f>
        <v>88007.408030303661</v>
      </c>
      <c r="BX30" s="48">
        <f>SUM(BX281)/AW279*AW30</f>
        <v>1941.6987866244135</v>
      </c>
      <c r="BY30" s="53"/>
      <c r="BZ30" s="48">
        <f>SUM(BZ281)/AY279*AY30</f>
        <v>452627.95449665119</v>
      </c>
      <c r="CA30" s="48">
        <f>SUM(CA281)/AZ279*AZ30</f>
        <v>455166.91499801516</v>
      </c>
      <c r="CB30" s="48">
        <f>SUM(CB281)/BA279*BA30</f>
        <v>17126.896722507867</v>
      </c>
      <c r="CC30" s="53"/>
      <c r="CD30" s="48">
        <f>SUM(CD281)/BC279*BC30</f>
        <v>0</v>
      </c>
      <c r="CE30" s="48">
        <f>SUM(CE281)/BD279*BD30</f>
        <v>0</v>
      </c>
      <c r="CF30" s="48">
        <f>SUM(CF281)/BE279*BE30</f>
        <v>0</v>
      </c>
      <c r="CG30" s="53"/>
      <c r="CH30" s="48">
        <f>SUM(CH281)/BG279*BG30</f>
        <v>115058.1350740871</v>
      </c>
      <c r="CI30" s="48">
        <f>SUM(CI281)/BH279*BH30</f>
        <v>120642.05292556186</v>
      </c>
      <c r="CJ30" s="48">
        <f>SUM(CJ281)/BI279*BI30</f>
        <v>2524.5948339555898</v>
      </c>
      <c r="CK30" s="53"/>
      <c r="CL30" s="48">
        <f>SUM(CL281)/BK279*BK30</f>
        <v>0</v>
      </c>
      <c r="CM30" s="48">
        <f>SUM(CM281)/BL279*BL30</f>
        <v>0</v>
      </c>
      <c r="CN30" s="48">
        <f>SUM(CN281)/BM279*BM30</f>
        <v>0</v>
      </c>
      <c r="CO30" s="53"/>
      <c r="CP30" s="48">
        <f t="shared" si="3"/>
        <v>102.401</v>
      </c>
      <c r="CQ30" s="48">
        <f t="shared" si="4"/>
        <v>102.401</v>
      </c>
      <c r="CR30" s="48">
        <f t="shared" si="5"/>
        <v>0</v>
      </c>
      <c r="CS30" s="53"/>
      <c r="CT30" s="56"/>
      <c r="CU30" s="56"/>
      <c r="CV30" s="56"/>
      <c r="CW30" s="56"/>
      <c r="CX30" s="52"/>
      <c r="CY30" s="52"/>
      <c r="CZ30" s="52"/>
    </row>
    <row r="31" spans="1:104" x14ac:dyDescent="0.2">
      <c r="A31" s="56">
        <v>15</v>
      </c>
      <c r="B31" s="66" t="s">
        <v>101</v>
      </c>
      <c r="C31" s="56"/>
      <c r="D31" s="60" t="s">
        <v>20</v>
      </c>
      <c r="E31" s="32">
        <v>42736</v>
      </c>
      <c r="F31" s="32">
        <v>43100</v>
      </c>
      <c r="G31" s="60" t="s">
        <v>20</v>
      </c>
      <c r="H31" s="48">
        <v>36800</v>
      </c>
      <c r="I31" s="56">
        <v>-3060.91</v>
      </c>
      <c r="J31" s="56">
        <v>0</v>
      </c>
      <c r="K31" s="37">
        <f t="shared" si="0"/>
        <v>51853.32</v>
      </c>
      <c r="L31" s="56">
        <v>24959.52</v>
      </c>
      <c r="M31" s="56">
        <v>11758.92</v>
      </c>
      <c r="N31" s="56">
        <v>15134.88</v>
      </c>
      <c r="O31" s="56">
        <v>46978.11</v>
      </c>
      <c r="P31" s="37">
        <f t="shared" si="1"/>
        <v>46978.11</v>
      </c>
      <c r="Q31" s="37"/>
      <c r="R31" s="37"/>
      <c r="S31" s="37"/>
      <c r="T31" s="37"/>
      <c r="U31" s="37"/>
      <c r="V31" s="48">
        <v>4300</v>
      </c>
      <c r="W31" s="56"/>
      <c r="X31" s="56">
        <v>1814.3</v>
      </c>
      <c r="Y31" s="75">
        <v>82.6</v>
      </c>
      <c r="Z31" s="5">
        <f>SUM(AA31:AE31)</f>
        <v>14</v>
      </c>
      <c r="AA31" s="33">
        <v>0</v>
      </c>
      <c r="AB31" s="33">
        <v>3.95</v>
      </c>
      <c r="AC31" s="33">
        <v>3.59</v>
      </c>
      <c r="AD31" s="33">
        <v>4.16</v>
      </c>
      <c r="AE31" s="33">
        <v>2.2999999999999998</v>
      </c>
      <c r="AF31" s="56"/>
      <c r="AG31" s="56"/>
      <c r="AH31" s="56"/>
      <c r="AI31" s="56"/>
      <c r="AJ31" s="56"/>
      <c r="AK31" s="56"/>
      <c r="AL31" s="56">
        <v>2792.59</v>
      </c>
      <c r="AM31" s="56"/>
      <c r="AN31" s="56"/>
      <c r="AO31" s="56">
        <v>1234.0899999999999</v>
      </c>
      <c r="AP31" s="56">
        <v>694.11</v>
      </c>
      <c r="AQ31" s="56">
        <v>27669.99</v>
      </c>
      <c r="AR31" s="56">
        <v>28778.11</v>
      </c>
      <c r="AS31" s="56">
        <v>665.02</v>
      </c>
      <c r="AT31" s="56">
        <v>694.10599999999999</v>
      </c>
      <c r="AU31" s="56">
        <v>17020.84</v>
      </c>
      <c r="AV31" s="56">
        <v>17605.37</v>
      </c>
      <c r="AW31" s="56">
        <v>427.16</v>
      </c>
      <c r="AX31" s="56">
        <v>0</v>
      </c>
      <c r="AY31" s="56">
        <v>0</v>
      </c>
      <c r="AZ31" s="56">
        <v>0</v>
      </c>
      <c r="BA31" s="56">
        <v>0</v>
      </c>
      <c r="BB31" s="56">
        <v>0</v>
      </c>
      <c r="BC31" s="56">
        <v>0</v>
      </c>
      <c r="BD31" s="56">
        <v>0</v>
      </c>
      <c r="BE31" s="56">
        <v>0</v>
      </c>
      <c r="BF31" s="96">
        <v>8110.4390000000003</v>
      </c>
      <c r="BG31" s="56">
        <v>27445.7</v>
      </c>
      <c r="BH31" s="56">
        <v>26753.41</v>
      </c>
      <c r="BI31" s="56">
        <v>692.29</v>
      </c>
      <c r="BJ31" s="56">
        <v>0</v>
      </c>
      <c r="BK31" s="56">
        <v>0</v>
      </c>
      <c r="BL31" s="56">
        <v>0</v>
      </c>
      <c r="BM31" s="56">
        <v>0</v>
      </c>
      <c r="BN31" s="96">
        <v>39.665999999999997</v>
      </c>
      <c r="BO31" s="56">
        <v>3199.32</v>
      </c>
      <c r="BP31" s="56">
        <v>3117.94</v>
      </c>
      <c r="BQ31" s="56">
        <v>89.14</v>
      </c>
      <c r="BR31" s="48">
        <f>SUM(BR281)/AQ279*AQ31</f>
        <v>26171.13976287267</v>
      </c>
      <c r="BS31" s="48">
        <f>SUM(BS281)/AR279*AR31</f>
        <v>30155.832826503021</v>
      </c>
      <c r="BT31" s="48">
        <f>SUM(BT281)/AS279*AS31</f>
        <v>86.483442601063487</v>
      </c>
      <c r="BU31" s="53"/>
      <c r="BV31" s="48">
        <f>SUM(BV281)/AU279*AU31</f>
        <v>17147.073385913583</v>
      </c>
      <c r="BW31" s="48">
        <f>SUM(BW281)/AV279*AV31</f>
        <v>18841.657190904112</v>
      </c>
      <c r="BX31" s="48">
        <f>SUM(BX281)/AW279*AW31</f>
        <v>100.38488442702624</v>
      </c>
      <c r="BY31" s="53"/>
      <c r="BZ31" s="48">
        <f>SUM(BZ281)/AY279*AY31</f>
        <v>0</v>
      </c>
      <c r="CA31" s="48">
        <f>SUM(CA281)/AZ279*AZ31</f>
        <v>0</v>
      </c>
      <c r="CB31" s="48">
        <f>SUM(CB281)/BA279*BA31</f>
        <v>0</v>
      </c>
      <c r="CC31" s="53"/>
      <c r="CD31" s="48">
        <f>SUM(CD281)/BC279*BC31</f>
        <v>0</v>
      </c>
      <c r="CE31" s="48">
        <f>SUM(CE281)/BD279*BD31</f>
        <v>0</v>
      </c>
      <c r="CF31" s="48">
        <f>SUM(CF281)/BE279*BE31</f>
        <v>0</v>
      </c>
      <c r="CG31" s="53"/>
      <c r="CH31" s="48">
        <f>SUM(CH281)/BG279*BG31</f>
        <v>29358.11522239749</v>
      </c>
      <c r="CI31" s="48">
        <f>SUM(CI281)/BH279*BH31</f>
        <v>33883.154535064226</v>
      </c>
      <c r="CJ31" s="48">
        <f>SUM(CJ281)/BI279*BI31</f>
        <v>142.01547258940528</v>
      </c>
      <c r="CK31" s="53"/>
      <c r="CL31" s="48">
        <f>SUM(CL281)/BK279*BK31</f>
        <v>0</v>
      </c>
      <c r="CM31" s="48">
        <f>SUM(CM281)/BL279*BL31</f>
        <v>0</v>
      </c>
      <c r="CN31" s="48">
        <f>SUM(CN281)/BM279*BM31</f>
        <v>0</v>
      </c>
      <c r="CO31" s="53"/>
      <c r="CP31" s="48">
        <f t="shared" si="3"/>
        <v>39.665999999999997</v>
      </c>
      <c r="CQ31" s="48">
        <f t="shared" si="4"/>
        <v>39.665999999999997</v>
      </c>
      <c r="CR31" s="48">
        <f t="shared" si="5"/>
        <v>0</v>
      </c>
      <c r="CS31" s="53"/>
      <c r="CT31" s="56"/>
      <c r="CU31" s="56"/>
      <c r="CV31" s="56"/>
      <c r="CW31" s="56"/>
      <c r="CX31" s="52"/>
      <c r="CY31" s="52"/>
      <c r="CZ31" s="52"/>
    </row>
    <row r="32" spans="1:104" x14ac:dyDescent="0.2">
      <c r="A32" s="56">
        <v>16</v>
      </c>
      <c r="B32" s="66" t="s">
        <v>102</v>
      </c>
      <c r="C32" s="56"/>
      <c r="D32" s="60" t="s">
        <v>20</v>
      </c>
      <c r="E32" s="32">
        <v>42736</v>
      </c>
      <c r="F32" s="32">
        <v>43100</v>
      </c>
      <c r="G32" s="60" t="s">
        <v>20</v>
      </c>
      <c r="H32" s="48">
        <v>20400</v>
      </c>
      <c r="I32" s="56"/>
      <c r="J32" s="56">
        <v>3682</v>
      </c>
      <c r="K32" s="37">
        <f t="shared" si="0"/>
        <v>60089.82</v>
      </c>
      <c r="L32" s="56">
        <v>25713.84</v>
      </c>
      <c r="M32" s="56">
        <v>18771.84</v>
      </c>
      <c r="N32" s="56">
        <v>15604.14</v>
      </c>
      <c r="O32" s="56">
        <v>56376.66</v>
      </c>
      <c r="P32" s="37">
        <f t="shared" si="1"/>
        <v>56376.66</v>
      </c>
      <c r="Q32" s="37"/>
      <c r="R32" s="37"/>
      <c r="S32" s="37"/>
      <c r="T32" s="37"/>
      <c r="U32" s="37"/>
      <c r="V32" s="48">
        <v>30500</v>
      </c>
      <c r="W32" s="56"/>
      <c r="X32" s="56">
        <v>7395.16</v>
      </c>
      <c r="Y32" s="75">
        <v>81.2</v>
      </c>
      <c r="Z32" s="5">
        <f>SUM(AA32:AE32)</f>
        <v>15.7</v>
      </c>
      <c r="AA32" s="33">
        <v>0</v>
      </c>
      <c r="AB32" s="33">
        <v>3.95</v>
      </c>
      <c r="AC32" s="33">
        <v>3.59</v>
      </c>
      <c r="AD32" s="33">
        <v>4.16</v>
      </c>
      <c r="AE32" s="33">
        <v>4</v>
      </c>
      <c r="AF32" s="56"/>
      <c r="AG32" s="56"/>
      <c r="AH32" s="56"/>
      <c r="AI32" s="56"/>
      <c r="AJ32" s="56"/>
      <c r="AK32" s="56"/>
      <c r="AL32" s="56">
        <v>4025.06</v>
      </c>
      <c r="AM32" s="56"/>
      <c r="AN32" s="56"/>
      <c r="AO32" s="56">
        <v>10631.73</v>
      </c>
      <c r="AP32" s="56">
        <v>800.12</v>
      </c>
      <c r="AQ32" s="56">
        <v>32455.9</v>
      </c>
      <c r="AR32" s="56">
        <v>29453.35</v>
      </c>
      <c r="AS32" s="56">
        <v>5455.3</v>
      </c>
      <c r="AT32" s="56">
        <v>800.12</v>
      </c>
      <c r="AU32" s="56">
        <v>19768.98</v>
      </c>
      <c r="AV32" s="56">
        <v>17696.57</v>
      </c>
      <c r="AW32" s="56">
        <v>3447.68</v>
      </c>
      <c r="AX32" s="56">
        <v>0</v>
      </c>
      <c r="AY32" s="56">
        <v>0</v>
      </c>
      <c r="AZ32" s="56">
        <v>0</v>
      </c>
      <c r="BA32" s="56">
        <v>0</v>
      </c>
      <c r="BB32" s="56">
        <v>0</v>
      </c>
      <c r="BC32" s="56">
        <v>0</v>
      </c>
      <c r="BD32" s="56">
        <v>0</v>
      </c>
      <c r="BE32" s="56">
        <v>0</v>
      </c>
      <c r="BF32" s="96">
        <v>13065</v>
      </c>
      <c r="BG32" s="56">
        <v>43923.23</v>
      </c>
      <c r="BH32" s="56">
        <v>38283.39</v>
      </c>
      <c r="BI32" s="56">
        <v>5639.84</v>
      </c>
      <c r="BJ32" s="56">
        <v>0</v>
      </c>
      <c r="BK32" s="56">
        <v>0</v>
      </c>
      <c r="BL32" s="56">
        <v>0</v>
      </c>
      <c r="BM32" s="56">
        <v>0</v>
      </c>
      <c r="BN32" s="96">
        <v>40.698</v>
      </c>
      <c r="BO32" s="56">
        <v>3279.09</v>
      </c>
      <c r="BP32" s="56">
        <v>2892.17</v>
      </c>
      <c r="BQ32" s="56">
        <v>583.96</v>
      </c>
      <c r="BR32" s="48">
        <f>SUM(BR281)/AQ279*AQ32</f>
        <v>30697.802746940604</v>
      </c>
      <c r="BS32" s="48">
        <f>SUM(BS281)/AR279*AR32</f>
        <v>30863.399256604505</v>
      </c>
      <c r="BT32" s="48">
        <f>SUM(BT281)/AS279*AS32</f>
        <v>709.44200839310349</v>
      </c>
      <c r="BU32" s="53"/>
      <c r="BV32" s="48">
        <f>SUM(BV281)/AU279*AU32</f>
        <v>19915.594695952605</v>
      </c>
      <c r="BW32" s="48">
        <f>SUM(BW281)/AV279*AV32</f>
        <v>18939.261452320399</v>
      </c>
      <c r="BX32" s="48">
        <f>SUM(BX281)/AW279*AW32</f>
        <v>810.22323799365518</v>
      </c>
      <c r="BY32" s="53"/>
      <c r="BZ32" s="48">
        <f>SUM(BZ281)/AY279*AY32</f>
        <v>0</v>
      </c>
      <c r="CA32" s="48">
        <f>SUM(CA281)/AZ279*AZ32</f>
        <v>0</v>
      </c>
      <c r="CB32" s="48">
        <f>SUM(CB281)/BA279*BA32</f>
        <v>0</v>
      </c>
      <c r="CC32" s="53"/>
      <c r="CD32" s="48">
        <f>SUM(CD281)/BC279*BC32</f>
        <v>0</v>
      </c>
      <c r="CE32" s="48">
        <f>SUM(CE281)/BD279*BD32</f>
        <v>0</v>
      </c>
      <c r="CF32" s="48">
        <f>SUM(CF281)/BE279*BE32</f>
        <v>0</v>
      </c>
      <c r="CG32" s="53"/>
      <c r="CH32" s="48">
        <f>SUM(CH281)/BG279*BG32</f>
        <v>46983.798820211043</v>
      </c>
      <c r="CI32" s="48">
        <f>SUM(CI281)/BH279*BH32</f>
        <v>48485.857298046583</v>
      </c>
      <c r="CJ32" s="48">
        <f>SUM(CJ281)/BI279*BI32</f>
        <v>1156.9494618276033</v>
      </c>
      <c r="CK32" s="53"/>
      <c r="CL32" s="48">
        <f>SUM(CL281)/BK279*BK32</f>
        <v>0</v>
      </c>
      <c r="CM32" s="48">
        <f>SUM(CM281)/BL279*BL32</f>
        <v>0</v>
      </c>
      <c r="CN32" s="48">
        <f>SUM(CN281)/BM279*BM32</f>
        <v>0</v>
      </c>
      <c r="CO32" s="53"/>
      <c r="CP32" s="48">
        <f t="shared" si="3"/>
        <v>40.698</v>
      </c>
      <c r="CQ32" s="48">
        <f t="shared" si="4"/>
        <v>40.698</v>
      </c>
      <c r="CR32" s="48">
        <f t="shared" si="5"/>
        <v>0</v>
      </c>
      <c r="CS32" s="53"/>
      <c r="CT32" s="56"/>
      <c r="CU32" s="56"/>
      <c r="CV32" s="56"/>
      <c r="CW32" s="56"/>
      <c r="CX32" s="52"/>
      <c r="CY32" s="52"/>
      <c r="CZ32" s="52"/>
    </row>
    <row r="33" spans="1:104" x14ac:dyDescent="0.2">
      <c r="A33" s="56">
        <v>17</v>
      </c>
      <c r="B33" s="66" t="s">
        <v>103</v>
      </c>
      <c r="C33" s="56"/>
      <c r="D33" s="60" t="s">
        <v>20</v>
      </c>
      <c r="E33" s="32">
        <v>42736</v>
      </c>
      <c r="F33" s="32">
        <v>43100</v>
      </c>
      <c r="G33" s="60" t="s">
        <v>20</v>
      </c>
      <c r="H33" s="48">
        <v>57900</v>
      </c>
      <c r="I33" s="56"/>
      <c r="J33" s="56">
        <v>48658.879999999997</v>
      </c>
      <c r="K33" s="37">
        <f t="shared" si="0"/>
        <v>298534.14</v>
      </c>
      <c r="L33" s="56">
        <v>159250.28</v>
      </c>
      <c r="M33" s="56">
        <v>76059.360000000001</v>
      </c>
      <c r="N33" s="56">
        <v>63224.5</v>
      </c>
      <c r="O33" s="56">
        <v>298630</v>
      </c>
      <c r="P33" s="37">
        <f t="shared" si="1"/>
        <v>298630</v>
      </c>
      <c r="Q33" s="37"/>
      <c r="R33" s="37"/>
      <c r="S33" s="37"/>
      <c r="T33" s="37"/>
      <c r="U33" s="37"/>
      <c r="V33" s="48">
        <v>99000</v>
      </c>
      <c r="W33" s="56"/>
      <c r="X33" s="56">
        <v>48563.02</v>
      </c>
      <c r="Y33" s="75">
        <v>81.7</v>
      </c>
      <c r="Z33" s="5">
        <f>SUM(AA33:AE33)</f>
        <v>19.310000000000002</v>
      </c>
      <c r="AA33" s="33">
        <v>0</v>
      </c>
      <c r="AB33" s="33">
        <v>5.12</v>
      </c>
      <c r="AC33" s="33">
        <v>6.03</v>
      </c>
      <c r="AD33" s="33">
        <v>4.16</v>
      </c>
      <c r="AE33" s="33">
        <v>4</v>
      </c>
      <c r="AF33" s="56"/>
      <c r="AG33" s="56"/>
      <c r="AH33" s="56"/>
      <c r="AI33" s="56"/>
      <c r="AJ33" s="56"/>
      <c r="AK33" s="56"/>
      <c r="AL33" s="56">
        <v>137612.99</v>
      </c>
      <c r="AM33" s="56"/>
      <c r="AN33" s="56"/>
      <c r="AO33" s="56">
        <v>132232.37</v>
      </c>
      <c r="AP33" s="56">
        <v>2269.42</v>
      </c>
      <c r="AQ33" s="56">
        <v>108758.47</v>
      </c>
      <c r="AR33" s="56">
        <v>103134.06</v>
      </c>
      <c r="AS33" s="56">
        <v>25015.06</v>
      </c>
      <c r="AT33" s="56">
        <v>2269.424</v>
      </c>
      <c r="AU33" s="56">
        <v>55674.23</v>
      </c>
      <c r="AV33" s="56">
        <v>54442.46</v>
      </c>
      <c r="AW33" s="56">
        <v>12150.31</v>
      </c>
      <c r="AX33" s="56">
        <v>285.32400000000001</v>
      </c>
      <c r="AY33" s="56">
        <v>500967.36</v>
      </c>
      <c r="AZ33" s="56">
        <v>514090.62</v>
      </c>
      <c r="BA33" s="56">
        <v>92647.63</v>
      </c>
      <c r="BB33" s="56">
        <v>0</v>
      </c>
      <c r="BC33" s="56">
        <v>0</v>
      </c>
      <c r="BD33" s="56">
        <v>0</v>
      </c>
      <c r="BE33" s="56">
        <v>0</v>
      </c>
      <c r="BF33" s="96">
        <v>24729.845000000001</v>
      </c>
      <c r="BG33" s="56">
        <v>90860.43</v>
      </c>
      <c r="BH33" s="56">
        <v>74438.34</v>
      </c>
      <c r="BI33" s="56">
        <v>16422.09</v>
      </c>
      <c r="BJ33" s="56">
        <v>0</v>
      </c>
      <c r="BK33" s="56">
        <v>0</v>
      </c>
      <c r="BL33" s="56">
        <v>0</v>
      </c>
      <c r="BM33" s="56">
        <v>0</v>
      </c>
      <c r="BN33" s="96">
        <v>94.822000000000003</v>
      </c>
      <c r="BO33" s="56">
        <v>7644.16</v>
      </c>
      <c r="BP33" s="56">
        <v>7672.34</v>
      </c>
      <c r="BQ33" s="56">
        <v>1504.73</v>
      </c>
      <c r="BR33" s="48">
        <f>SUM(BR281)/AQ279*AQ33</f>
        <v>102867.15386475362</v>
      </c>
      <c r="BS33" s="48">
        <f>SUM(BS281)/AR279*AR33</f>
        <v>108071.4985132287</v>
      </c>
      <c r="BT33" s="48">
        <f>SUM(BT281)/AS279*AS33</f>
        <v>3253.117959869116</v>
      </c>
      <c r="BU33" s="53"/>
      <c r="BV33" s="48">
        <f>SUM(BV281)/AU279*AU33</f>
        <v>56087.132451408492</v>
      </c>
      <c r="BW33" s="48">
        <f>SUM(BW281)/AV279*AV33</f>
        <v>58265.527390194555</v>
      </c>
      <c r="BX33" s="48">
        <f>SUM(BX281)/AW279*AW33</f>
        <v>2855.387829156618</v>
      </c>
      <c r="BY33" s="53"/>
      <c r="BZ33" s="48">
        <f>SUM(BZ281)/AY279*AY33</f>
        <v>503252.76529088157</v>
      </c>
      <c r="CA33" s="48">
        <f>SUM(CA281)/AZ279*AZ33</f>
        <v>523222.07792274299</v>
      </c>
      <c r="CB33" s="48">
        <f>SUM(CB281)/BA279*BA33</f>
        <v>27770.908440083389</v>
      </c>
      <c r="CC33" s="53"/>
      <c r="CD33" s="48">
        <f>SUM(CD281)/BC279*BC33</f>
        <v>0</v>
      </c>
      <c r="CE33" s="48">
        <f>SUM(CE281)/BD279*BD33</f>
        <v>0</v>
      </c>
      <c r="CF33" s="48">
        <f>SUM(CF281)/BE279*BE33</f>
        <v>0</v>
      </c>
      <c r="CG33" s="53"/>
      <c r="CH33" s="48">
        <f>SUM(CH281)/BG279*BG33</f>
        <v>97191.58094333834</v>
      </c>
      <c r="CI33" s="48">
        <f>SUM(CI281)/BH279*BH33</f>
        <v>94276.048457136974</v>
      </c>
      <c r="CJ33" s="48">
        <f>SUM(CJ281)/BI279*BI33</f>
        <v>3368.806240528892</v>
      </c>
      <c r="CK33" s="53"/>
      <c r="CL33" s="48">
        <f>SUM(CL281)/BK279*BK33</f>
        <v>0</v>
      </c>
      <c r="CM33" s="48">
        <f>SUM(CM281)/BL279*BL33</f>
        <v>0</v>
      </c>
      <c r="CN33" s="48">
        <f>SUM(CN281)/BM279*BM33</f>
        <v>0</v>
      </c>
      <c r="CO33" s="53"/>
      <c r="CP33" s="48">
        <f t="shared" si="3"/>
        <v>94.822000000000003</v>
      </c>
      <c r="CQ33" s="48">
        <f t="shared" si="4"/>
        <v>94.822000000000003</v>
      </c>
      <c r="CR33" s="48">
        <f t="shared" si="5"/>
        <v>0</v>
      </c>
      <c r="CS33" s="53"/>
      <c r="CT33" s="56"/>
      <c r="CU33" s="56"/>
      <c r="CV33" s="56"/>
      <c r="CW33" s="56"/>
      <c r="CX33" s="52"/>
      <c r="CY33" s="52">
        <v>3</v>
      </c>
      <c r="CZ33" s="52">
        <v>23745.08</v>
      </c>
    </row>
    <row r="34" spans="1:104" x14ac:dyDescent="0.2">
      <c r="A34" s="56">
        <v>18</v>
      </c>
      <c r="B34" s="66" t="s">
        <v>104</v>
      </c>
      <c r="C34" s="56"/>
      <c r="D34" s="60" t="s">
        <v>20</v>
      </c>
      <c r="E34" s="32">
        <v>42736</v>
      </c>
      <c r="F34" s="32">
        <v>43100</v>
      </c>
      <c r="G34" s="60" t="s">
        <v>20</v>
      </c>
      <c r="H34" s="48">
        <v>42400</v>
      </c>
      <c r="I34" s="56"/>
      <c r="J34" s="56">
        <v>29810.93</v>
      </c>
      <c r="K34" s="37">
        <f t="shared" si="0"/>
        <v>56045.340000000004</v>
      </c>
      <c r="L34" s="56">
        <v>29896.86</v>
      </c>
      <c r="M34" s="56">
        <v>14279.04</v>
      </c>
      <c r="N34" s="56">
        <v>11869.44</v>
      </c>
      <c r="O34" s="56">
        <v>29506.880000000001</v>
      </c>
      <c r="P34" s="37">
        <f t="shared" si="1"/>
        <v>29506.880000000001</v>
      </c>
      <c r="Q34" s="37"/>
      <c r="R34" s="37"/>
      <c r="S34" s="37"/>
      <c r="T34" s="37"/>
      <c r="U34" s="37"/>
      <c r="V34" s="48">
        <v>41300</v>
      </c>
      <c r="W34" s="56"/>
      <c r="X34" s="56">
        <v>56349.39</v>
      </c>
      <c r="Y34" s="75">
        <v>126.1</v>
      </c>
      <c r="Z34" s="5">
        <f t="shared" si="2"/>
        <v>19.310000000000002</v>
      </c>
      <c r="AA34" s="33">
        <v>0</v>
      </c>
      <c r="AB34" s="33">
        <v>5.12</v>
      </c>
      <c r="AC34" s="33">
        <v>6.03</v>
      </c>
      <c r="AD34" s="33">
        <v>4.16</v>
      </c>
      <c r="AE34" s="33">
        <v>4</v>
      </c>
      <c r="AF34" s="56"/>
      <c r="AG34" s="56"/>
      <c r="AH34" s="56"/>
      <c r="AI34" s="56"/>
      <c r="AJ34" s="56"/>
      <c r="AK34" s="56"/>
      <c r="AL34" s="56">
        <v>59618.41</v>
      </c>
      <c r="AM34" s="56"/>
      <c r="AN34" s="56"/>
      <c r="AO34" s="56">
        <v>118134.71</v>
      </c>
      <c r="AP34" s="56">
        <v>236.92</v>
      </c>
      <c r="AQ34" s="56">
        <v>9538.1299999999992</v>
      </c>
      <c r="AR34" s="56">
        <v>4414.93</v>
      </c>
      <c r="AS34" s="56">
        <v>6341.69</v>
      </c>
      <c r="AT34" s="56">
        <v>236.92400000000001</v>
      </c>
      <c r="AU34" s="56">
        <v>5792.7</v>
      </c>
      <c r="AV34" s="56">
        <v>2674.03</v>
      </c>
      <c r="AW34" s="56">
        <v>3832.96</v>
      </c>
      <c r="AX34" s="56">
        <v>60.890999999999998</v>
      </c>
      <c r="AY34" s="56">
        <v>107411.12</v>
      </c>
      <c r="AZ34" s="56">
        <v>57635.77</v>
      </c>
      <c r="BA34" s="56">
        <v>107315.27</v>
      </c>
      <c r="BB34" s="56">
        <v>0</v>
      </c>
      <c r="BC34" s="56">
        <v>0</v>
      </c>
      <c r="BD34" s="56">
        <v>0</v>
      </c>
      <c r="BE34" s="56">
        <v>0</v>
      </c>
      <c r="BF34" s="96">
        <v>0</v>
      </c>
      <c r="BG34" s="56">
        <v>0</v>
      </c>
      <c r="BH34" s="56">
        <v>0</v>
      </c>
      <c r="BI34" s="56">
        <v>0</v>
      </c>
      <c r="BJ34" s="56">
        <v>0</v>
      </c>
      <c r="BK34" s="56">
        <v>0</v>
      </c>
      <c r="BL34" s="56">
        <v>0</v>
      </c>
      <c r="BM34" s="56">
        <v>0</v>
      </c>
      <c r="BN34" s="96">
        <v>10.26</v>
      </c>
      <c r="BO34" s="56">
        <v>828.06</v>
      </c>
      <c r="BP34" s="56">
        <v>328.98</v>
      </c>
      <c r="BQ34" s="56">
        <v>644.79</v>
      </c>
      <c r="BR34" s="48">
        <f>SUM(BR281)/AQ279*AQ34</f>
        <v>9021.4609151087025</v>
      </c>
      <c r="BS34" s="48">
        <f>SUM(BS281)/AR279*AR34</f>
        <v>4626.2902956696244</v>
      </c>
      <c r="BT34" s="48">
        <f>SUM(BT281)/AS279*AS34</f>
        <v>824.71381779305636</v>
      </c>
      <c r="BU34" s="53"/>
      <c r="BV34" s="48">
        <f>SUM(BV281)/AU279*AU34</f>
        <v>5835.66098985606</v>
      </c>
      <c r="BW34" s="48">
        <f>SUM(BW281)/AV279*AV34</f>
        <v>2861.8061749451062</v>
      </c>
      <c r="BX34" s="48">
        <f>SUM(BX281)/AW279*AW34</f>
        <v>900.76609844885866</v>
      </c>
      <c r="BY34" s="53"/>
      <c r="BZ34" s="48">
        <f>SUM(BZ281)/AY279*AY34</f>
        <v>107901.12785589606</v>
      </c>
      <c r="CA34" s="48">
        <f>SUM(CA281)/AZ279*AZ34</f>
        <v>58659.516763945801</v>
      </c>
      <c r="CB34" s="48">
        <f>SUM(CB281)/BA279*BA34</f>
        <v>32167.49891381817</v>
      </c>
      <c r="CC34" s="53"/>
      <c r="CD34" s="48">
        <f>SUM(CD281)/BC279*BC34</f>
        <v>0</v>
      </c>
      <c r="CE34" s="48">
        <f>SUM(CE281)/BD279*BD34</f>
        <v>0</v>
      </c>
      <c r="CF34" s="48">
        <f>SUM(CF281)/BE279*BE34</f>
        <v>0</v>
      </c>
      <c r="CG34" s="53"/>
      <c r="CH34" s="48">
        <f>SUM(CH281)/BG279*BG34</f>
        <v>0</v>
      </c>
      <c r="CI34" s="48">
        <f>SUM(CI281)/BH279*BH34</f>
        <v>0</v>
      </c>
      <c r="CJ34" s="48">
        <f>SUM(CJ281)/BI279*BI34</f>
        <v>0</v>
      </c>
      <c r="CK34" s="53"/>
      <c r="CL34" s="48">
        <f>SUM(CL281)/BK279*BK34</f>
        <v>0</v>
      </c>
      <c r="CM34" s="48">
        <f>SUM(CM281)/BL279*BL34</f>
        <v>0</v>
      </c>
      <c r="CN34" s="48">
        <f>SUM(CN281)/BM279*BM34</f>
        <v>0</v>
      </c>
      <c r="CO34" s="53"/>
      <c r="CP34" s="48">
        <f t="shared" si="3"/>
        <v>10.26</v>
      </c>
      <c r="CQ34" s="48">
        <f t="shared" si="4"/>
        <v>10.26</v>
      </c>
      <c r="CR34" s="48">
        <f t="shared" si="5"/>
        <v>0</v>
      </c>
      <c r="CS34" s="53"/>
      <c r="CT34" s="56"/>
      <c r="CU34" s="56"/>
      <c r="CV34" s="56"/>
      <c r="CW34" s="56"/>
      <c r="CX34" s="52"/>
      <c r="CY34" s="52">
        <v>3</v>
      </c>
      <c r="CZ34" s="52">
        <v>13456</v>
      </c>
    </row>
    <row r="35" spans="1:104" x14ac:dyDescent="0.2">
      <c r="A35" s="56">
        <v>19</v>
      </c>
      <c r="B35" s="66" t="s">
        <v>105</v>
      </c>
      <c r="C35" s="56"/>
      <c r="D35" s="60" t="s">
        <v>20</v>
      </c>
      <c r="E35" s="32">
        <v>42736</v>
      </c>
      <c r="F35" s="32">
        <v>43100</v>
      </c>
      <c r="G35" s="60" t="s">
        <v>20</v>
      </c>
      <c r="H35" s="48">
        <v>10200</v>
      </c>
      <c r="I35" s="56"/>
      <c r="J35" s="56">
        <v>3177.81</v>
      </c>
      <c r="K35" s="37">
        <f t="shared" si="0"/>
        <v>16473.12</v>
      </c>
      <c r="L35" s="56">
        <v>3990.24</v>
      </c>
      <c r="M35" s="56">
        <v>7991.76</v>
      </c>
      <c r="N35" s="56">
        <v>4491.12</v>
      </c>
      <c r="O35" s="56">
        <v>19065.57</v>
      </c>
      <c r="P35" s="37">
        <f t="shared" si="1"/>
        <v>19065.57</v>
      </c>
      <c r="Q35" s="37"/>
      <c r="R35" s="37"/>
      <c r="S35" s="37"/>
      <c r="T35" s="37"/>
      <c r="U35" s="37"/>
      <c r="V35" s="48">
        <v>10900</v>
      </c>
      <c r="W35" s="56"/>
      <c r="X35" s="56">
        <v>585.36</v>
      </c>
      <c r="Y35" s="75">
        <v>1210.4000000000001</v>
      </c>
      <c r="Z35" s="5">
        <f>SUM(AA35:AE35)</f>
        <v>14.809999999999999</v>
      </c>
      <c r="AA35" s="33">
        <v>0</v>
      </c>
      <c r="AB35" s="33">
        <v>1.08</v>
      </c>
      <c r="AC35" s="33">
        <v>3.27</v>
      </c>
      <c r="AD35" s="33">
        <v>4.16</v>
      </c>
      <c r="AE35" s="33">
        <v>6.3</v>
      </c>
      <c r="AF35" s="56"/>
      <c r="AG35" s="56"/>
      <c r="AH35" s="56"/>
      <c r="AI35" s="56"/>
      <c r="AJ35" s="56"/>
      <c r="AK35" s="56">
        <v>-37.340000000000003</v>
      </c>
      <c r="AL35" s="56"/>
      <c r="AM35" s="56"/>
      <c r="AN35" s="56">
        <v>-6.23</v>
      </c>
      <c r="AO35" s="56"/>
      <c r="AP35" s="56">
        <v>0</v>
      </c>
      <c r="AQ35" s="56">
        <v>0</v>
      </c>
      <c r="AR35" s="56">
        <v>0</v>
      </c>
      <c r="AS35" s="56">
        <v>0</v>
      </c>
      <c r="AT35" s="56">
        <v>0</v>
      </c>
      <c r="AU35" s="56">
        <v>0</v>
      </c>
      <c r="AV35" s="56">
        <v>0</v>
      </c>
      <c r="AW35" s="56">
        <v>0</v>
      </c>
      <c r="AX35" s="56">
        <v>0</v>
      </c>
      <c r="AY35" s="56">
        <v>0</v>
      </c>
      <c r="AZ35" s="56">
        <v>0</v>
      </c>
      <c r="BA35" s="56">
        <v>0</v>
      </c>
      <c r="BB35" s="56">
        <v>0</v>
      </c>
      <c r="BC35" s="56">
        <v>0</v>
      </c>
      <c r="BD35" s="56">
        <v>0</v>
      </c>
      <c r="BE35" s="56">
        <v>0</v>
      </c>
      <c r="BF35" s="96">
        <v>0</v>
      </c>
      <c r="BG35" s="56">
        <v>0</v>
      </c>
      <c r="BH35" s="56">
        <v>0</v>
      </c>
      <c r="BI35" s="56">
        <v>0</v>
      </c>
      <c r="BJ35" s="56">
        <v>0</v>
      </c>
      <c r="BK35" s="56">
        <v>0</v>
      </c>
      <c r="BL35" s="56">
        <v>0</v>
      </c>
      <c r="BM35" s="56">
        <v>0</v>
      </c>
      <c r="BN35" s="96">
        <v>8.2080000000000002</v>
      </c>
      <c r="BO35" s="56">
        <v>662.52</v>
      </c>
      <c r="BP35" s="56">
        <v>631.41</v>
      </c>
      <c r="BQ35" s="56">
        <v>-6.23</v>
      </c>
      <c r="BR35" s="48">
        <f>SUM(BR281)/AQ279*AQ35</f>
        <v>0</v>
      </c>
      <c r="BS35" s="48">
        <f>SUM(BS281)/AR279*AR35</f>
        <v>0</v>
      </c>
      <c r="BT35" s="48">
        <f>SUM(BT281)/AS279*AS35</f>
        <v>0</v>
      </c>
      <c r="BU35" s="53"/>
      <c r="BV35" s="48">
        <f>SUM(BV281)/AU279*AU35</f>
        <v>0</v>
      </c>
      <c r="BW35" s="48">
        <f>SUM(BW281)/AV279*AV35</f>
        <v>0</v>
      </c>
      <c r="BX35" s="48">
        <f>SUM(BX281)/AW279*AW35</f>
        <v>0</v>
      </c>
      <c r="BY35" s="53"/>
      <c r="BZ35" s="48">
        <f>SUM(BZ281)/AY279*AY35</f>
        <v>0</v>
      </c>
      <c r="CA35" s="48">
        <f>SUM(CA281)/AZ279*AZ35</f>
        <v>0</v>
      </c>
      <c r="CB35" s="48">
        <f>SUM(CB281)/BA279*BA35</f>
        <v>0</v>
      </c>
      <c r="CC35" s="53"/>
      <c r="CD35" s="48">
        <f>SUM(CD281)/BC279*BC35</f>
        <v>0</v>
      </c>
      <c r="CE35" s="48">
        <f>SUM(CE281)/BD279*BD35</f>
        <v>0</v>
      </c>
      <c r="CF35" s="48">
        <f>SUM(CF281)/BE279*BE35</f>
        <v>0</v>
      </c>
      <c r="CG35" s="53"/>
      <c r="CH35" s="48">
        <f>SUM(CH281)/BG279*BG35</f>
        <v>0</v>
      </c>
      <c r="CI35" s="48">
        <f>SUM(CI281)/BH279*BH35</f>
        <v>0</v>
      </c>
      <c r="CJ35" s="48">
        <f>SUM(CJ281)/BI279*BI35</f>
        <v>0</v>
      </c>
      <c r="CK35" s="53"/>
      <c r="CL35" s="48">
        <f>SUM(CL281)/BK279*BK35</f>
        <v>0</v>
      </c>
      <c r="CM35" s="48">
        <f>SUM(CM281)/BL279*BL35</f>
        <v>0</v>
      </c>
      <c r="CN35" s="48">
        <f>SUM(CN281)/BM279*BM35</f>
        <v>0</v>
      </c>
      <c r="CO35" s="53"/>
      <c r="CP35" s="48">
        <f t="shared" si="3"/>
        <v>8.2080000000000002</v>
      </c>
      <c r="CQ35" s="48">
        <f t="shared" si="4"/>
        <v>8.2080000000000002</v>
      </c>
      <c r="CR35" s="48">
        <f t="shared" si="5"/>
        <v>0</v>
      </c>
      <c r="CS35" s="53"/>
      <c r="CT35" s="56"/>
      <c r="CU35" s="56"/>
      <c r="CV35" s="56"/>
      <c r="CW35" s="56"/>
      <c r="CX35" s="52"/>
      <c r="CY35" s="52"/>
      <c r="CZ35" s="52"/>
    </row>
    <row r="36" spans="1:104" x14ac:dyDescent="0.2">
      <c r="A36" s="56">
        <v>20</v>
      </c>
      <c r="B36" s="66" t="s">
        <v>106</v>
      </c>
      <c r="C36" s="56"/>
      <c r="D36" s="60" t="s">
        <v>20</v>
      </c>
      <c r="E36" s="32">
        <v>42736</v>
      </c>
      <c r="F36" s="32">
        <v>43100</v>
      </c>
      <c r="G36" s="60" t="s">
        <v>20</v>
      </c>
      <c r="H36" s="48">
        <v>82700</v>
      </c>
      <c r="I36" s="56"/>
      <c r="J36" s="56">
        <v>46528.52</v>
      </c>
      <c r="K36" s="37">
        <f t="shared" si="0"/>
        <v>47062.32</v>
      </c>
      <c r="L36" s="56">
        <v>20428.560000000001</v>
      </c>
      <c r="M36" s="56">
        <v>14544</v>
      </c>
      <c r="N36" s="56">
        <v>12089.76</v>
      </c>
      <c r="O36" s="56">
        <v>35866.120000000003</v>
      </c>
      <c r="P36" s="37">
        <f t="shared" si="1"/>
        <v>35866.120000000003</v>
      </c>
      <c r="Q36" s="37"/>
      <c r="R36" s="37"/>
      <c r="S36" s="37"/>
      <c r="T36" s="37"/>
      <c r="U36" s="37"/>
      <c r="V36" s="48">
        <v>93500</v>
      </c>
      <c r="W36" s="56"/>
      <c r="X36" s="56">
        <v>57724.72</v>
      </c>
      <c r="Y36" s="75">
        <v>430.7</v>
      </c>
      <c r="Z36" s="5">
        <f>SUM(AA36:AE36)</f>
        <v>16.25</v>
      </c>
      <c r="AA36" s="33">
        <v>0</v>
      </c>
      <c r="AB36" s="33">
        <v>4.5</v>
      </c>
      <c r="AC36" s="33">
        <v>3.59</v>
      </c>
      <c r="AD36" s="33">
        <v>4.16</v>
      </c>
      <c r="AE36" s="33">
        <v>4</v>
      </c>
      <c r="AF36" s="56"/>
      <c r="AG36" s="56"/>
      <c r="AH36" s="56"/>
      <c r="AI36" s="56"/>
      <c r="AJ36" s="56"/>
      <c r="AK36" s="56"/>
      <c r="AL36" s="56">
        <v>100826.74</v>
      </c>
      <c r="AM36" s="56"/>
      <c r="AN36" s="56"/>
      <c r="AO36" s="56">
        <v>157222.54999999999</v>
      </c>
      <c r="AP36" s="56">
        <v>582.19000000000005</v>
      </c>
      <c r="AQ36" s="56">
        <v>23164.32</v>
      </c>
      <c r="AR36" s="56">
        <v>10612.86</v>
      </c>
      <c r="AS36" s="56">
        <v>23180.17</v>
      </c>
      <c r="AT36" s="56">
        <v>582.19200000000001</v>
      </c>
      <c r="AU36" s="56">
        <v>14260.95</v>
      </c>
      <c r="AV36" s="56">
        <v>6465.35</v>
      </c>
      <c r="AW36" s="56">
        <v>14249.9</v>
      </c>
      <c r="AX36" s="56">
        <v>43.046999999999997</v>
      </c>
      <c r="AY36" s="56">
        <v>75964</v>
      </c>
      <c r="AZ36" s="56">
        <v>43539.88</v>
      </c>
      <c r="BA36" s="56">
        <v>114790.35</v>
      </c>
      <c r="BB36" s="56">
        <v>0</v>
      </c>
      <c r="BC36" s="56">
        <v>0</v>
      </c>
      <c r="BD36" s="56">
        <v>0</v>
      </c>
      <c r="BE36" s="56">
        <v>0</v>
      </c>
      <c r="BF36" s="96">
        <v>4257</v>
      </c>
      <c r="BG36" s="56">
        <v>14382.2</v>
      </c>
      <c r="BH36" s="56">
        <v>2023.58</v>
      </c>
      <c r="BI36" s="56">
        <v>12358.62</v>
      </c>
      <c r="BJ36" s="56">
        <v>0</v>
      </c>
      <c r="BK36" s="56">
        <v>0</v>
      </c>
      <c r="BL36" s="56">
        <v>0</v>
      </c>
      <c r="BM36" s="56">
        <v>0</v>
      </c>
      <c r="BN36" s="96">
        <v>32.396000000000001</v>
      </c>
      <c r="BO36" s="56">
        <v>2616.09</v>
      </c>
      <c r="BP36" s="56">
        <v>1306.99</v>
      </c>
      <c r="BQ36" s="56">
        <v>2686.6</v>
      </c>
      <c r="BR36" s="48">
        <f>SUM(BR281)/AQ279*AQ36</f>
        <v>21909.536513453982</v>
      </c>
      <c r="BS36" s="48">
        <f>SUM(BS281)/AR279*AR36</f>
        <v>11120.939907835535</v>
      </c>
      <c r="BT36" s="48">
        <f>SUM(BT281)/AS279*AS36</f>
        <v>3014.4971605032838</v>
      </c>
      <c r="BU36" s="53"/>
      <c r="BV36" s="48">
        <f>SUM(BV281)/AU279*AU36</f>
        <v>14366.714933155141</v>
      </c>
      <c r="BW36" s="48">
        <f>SUM(BW281)/AV279*AV36</f>
        <v>6919.3608722345462</v>
      </c>
      <c r="BX36" s="48">
        <f>SUM(BX281)/AW279*AW36</f>
        <v>3348.8027076427593</v>
      </c>
      <c r="BY36" s="53"/>
      <c r="BZ36" s="48">
        <f>SUM(BZ281)/AY279*AY36</f>
        <v>76310.546584425232</v>
      </c>
      <c r="CA36" s="48">
        <f>SUM(CA281)/AZ279*AZ36</f>
        <v>44313.250621275445</v>
      </c>
      <c r="CB36" s="48">
        <f>SUM(CB281)/BA279*BA36</f>
        <v>34408.136502305846</v>
      </c>
      <c r="CC36" s="53"/>
      <c r="CD36" s="48">
        <f>SUM(CD281)/BC279*BC36</f>
        <v>0</v>
      </c>
      <c r="CE36" s="48">
        <f>SUM(CE281)/BD279*BD36</f>
        <v>0</v>
      </c>
      <c r="CF36" s="48">
        <f>SUM(CF281)/BE279*BE36</f>
        <v>0</v>
      </c>
      <c r="CG36" s="53"/>
      <c r="CH36" s="48">
        <f>SUM(CH281)/BG279*BG36</f>
        <v>15384.35109148483</v>
      </c>
      <c r="CI36" s="48">
        <f>SUM(CI281)/BH279*BH36</f>
        <v>2562.861102717944</v>
      </c>
      <c r="CJ36" s="48">
        <f>SUM(CJ281)/BI279*BI36</f>
        <v>2535.2312756978667</v>
      </c>
      <c r="CK36" s="53"/>
      <c r="CL36" s="48">
        <f>SUM(CL281)/BK279*BK36</f>
        <v>0</v>
      </c>
      <c r="CM36" s="48">
        <f>SUM(CM281)/BL279*BL36</f>
        <v>0</v>
      </c>
      <c r="CN36" s="48">
        <f>SUM(CN281)/BM279*BM36</f>
        <v>0</v>
      </c>
      <c r="CO36" s="53"/>
      <c r="CP36" s="48">
        <f t="shared" si="3"/>
        <v>32.396000000000001</v>
      </c>
      <c r="CQ36" s="48">
        <f t="shared" si="4"/>
        <v>32.396000000000001</v>
      </c>
      <c r="CR36" s="48">
        <f t="shared" si="5"/>
        <v>0</v>
      </c>
      <c r="CS36" s="53"/>
      <c r="CT36" s="56"/>
      <c r="CU36" s="56"/>
      <c r="CV36" s="56"/>
      <c r="CW36" s="56"/>
      <c r="CX36" s="52"/>
      <c r="CY36" s="52">
        <v>3</v>
      </c>
      <c r="CZ36" s="52">
        <v>4519.1400000000003</v>
      </c>
    </row>
    <row r="37" spans="1:104" x14ac:dyDescent="0.2">
      <c r="A37" s="56">
        <v>21</v>
      </c>
      <c r="B37" s="66" t="s">
        <v>107</v>
      </c>
      <c r="C37" s="56"/>
      <c r="D37" s="60" t="s">
        <v>20</v>
      </c>
      <c r="E37" s="32">
        <v>42736</v>
      </c>
      <c r="F37" s="32">
        <v>43100</v>
      </c>
      <c r="G37" s="60" t="s">
        <v>20</v>
      </c>
      <c r="H37" s="48">
        <v>23900</v>
      </c>
      <c r="I37" s="56"/>
      <c r="J37" s="56">
        <v>106101.05</v>
      </c>
      <c r="K37" s="37">
        <f t="shared" si="0"/>
        <v>76799.100000000006</v>
      </c>
      <c r="L37" s="56">
        <v>40967.879999999997</v>
      </c>
      <c r="M37" s="56">
        <v>19566.48</v>
      </c>
      <c r="N37" s="56">
        <v>16264.74</v>
      </c>
      <c r="O37" s="56">
        <v>42306.63</v>
      </c>
      <c r="P37" s="37">
        <f t="shared" si="1"/>
        <v>42306.63</v>
      </c>
      <c r="Q37" s="37"/>
      <c r="R37" s="37"/>
      <c r="S37" s="37"/>
      <c r="T37" s="37"/>
      <c r="U37" s="37"/>
      <c r="V37" s="48">
        <v>31400</v>
      </c>
      <c r="W37" s="56"/>
      <c r="X37" s="56">
        <v>140593.51999999999</v>
      </c>
      <c r="Y37" s="75">
        <v>7670.4</v>
      </c>
      <c r="Z37" s="5">
        <f t="shared" si="2"/>
        <v>19.310000000000002</v>
      </c>
      <c r="AA37" s="33">
        <v>0</v>
      </c>
      <c r="AB37" s="33">
        <v>5.12</v>
      </c>
      <c r="AC37" s="33">
        <v>6.03</v>
      </c>
      <c r="AD37" s="33">
        <v>4.16</v>
      </c>
      <c r="AE37" s="33">
        <v>4</v>
      </c>
      <c r="AF37" s="56"/>
      <c r="AG37" s="56"/>
      <c r="AH37" s="56"/>
      <c r="AI37" s="56"/>
      <c r="AJ37" s="56"/>
      <c r="AK37" s="56"/>
      <c r="AL37" s="56">
        <v>270925.26</v>
      </c>
      <c r="AM37" s="56"/>
      <c r="AN37" s="56"/>
      <c r="AO37" s="56">
        <v>380875.33</v>
      </c>
      <c r="AP37" s="56">
        <v>907.76</v>
      </c>
      <c r="AQ37" s="56">
        <v>36121.56</v>
      </c>
      <c r="AR37" s="56">
        <v>17376.97</v>
      </c>
      <c r="AS37" s="56">
        <v>75480.17</v>
      </c>
      <c r="AT37" s="56">
        <v>907.76</v>
      </c>
      <c r="AU37" s="56">
        <v>22240.79</v>
      </c>
      <c r="AV37" s="56">
        <v>9429.98</v>
      </c>
      <c r="AW37" s="56">
        <v>44872.61</v>
      </c>
      <c r="AX37" s="56">
        <v>84.174999999999997</v>
      </c>
      <c r="AY37" s="56">
        <v>148560.64000000001</v>
      </c>
      <c r="AZ37" s="56">
        <v>82991.600000000006</v>
      </c>
      <c r="BA37" s="56">
        <v>239824.34</v>
      </c>
      <c r="BB37" s="56">
        <v>0</v>
      </c>
      <c r="BC37" s="56">
        <v>0</v>
      </c>
      <c r="BD37" s="56">
        <v>0</v>
      </c>
      <c r="BE37" s="56">
        <v>0</v>
      </c>
      <c r="BF37" s="96">
        <v>5672.8729999999996</v>
      </c>
      <c r="BG37" s="56">
        <v>26438.01</v>
      </c>
      <c r="BH37" s="56">
        <v>13862.36</v>
      </c>
      <c r="BI37" s="56">
        <v>12575.65</v>
      </c>
      <c r="BJ37" s="56">
        <v>0</v>
      </c>
      <c r="BK37" s="56">
        <v>0</v>
      </c>
      <c r="BL37" s="56">
        <v>0</v>
      </c>
      <c r="BM37" s="56">
        <v>0</v>
      </c>
      <c r="BN37" s="96">
        <v>47.552</v>
      </c>
      <c r="BO37" s="56">
        <v>3842.42</v>
      </c>
      <c r="BP37" s="56">
        <v>1644</v>
      </c>
      <c r="BQ37" s="56">
        <v>10071</v>
      </c>
      <c r="BR37" s="48">
        <f>SUM(BR281)/AQ279*AQ37</f>
        <v>34164.898332561403</v>
      </c>
      <c r="BS37" s="48">
        <f>SUM(BS281)/AR279*AR37</f>
        <v>18208.874813222905</v>
      </c>
      <c r="BT37" s="48">
        <f>SUM(BT281)/AS279*AS37</f>
        <v>9815.922753772089</v>
      </c>
      <c r="BU37" s="53"/>
      <c r="BV37" s="48">
        <f>SUM(BV281)/AU279*AU37</f>
        <v>22405.736631722819</v>
      </c>
      <c r="BW37" s="48">
        <f>SUM(BW281)/AV279*AV37</f>
        <v>10092.1736082276</v>
      </c>
      <c r="BX37" s="48">
        <f>SUM(BX281)/AW279*AW37</f>
        <v>10545.303326128433</v>
      </c>
      <c r="BY37" s="53"/>
      <c r="BZ37" s="48">
        <f>SUM(BZ281)/AY279*AY37</f>
        <v>149238.37132499641</v>
      </c>
      <c r="CA37" s="48">
        <f>SUM(CA281)/AZ279*AZ37</f>
        <v>84465.725910605252</v>
      </c>
      <c r="CB37" s="48">
        <f>SUM(CB281)/BA279*BA37</f>
        <v>71886.779919177949</v>
      </c>
      <c r="CC37" s="53"/>
      <c r="CD37" s="48">
        <f>SUM(CD281)/BC279*BC37</f>
        <v>0</v>
      </c>
      <c r="CE37" s="48">
        <f>SUM(CE281)/BD279*BD37</f>
        <v>0</v>
      </c>
      <c r="CF37" s="48">
        <f>SUM(CF281)/BE279*BE37</f>
        <v>0</v>
      </c>
      <c r="CG37" s="53"/>
      <c r="CH37" s="48">
        <f>SUM(CH281)/BG279*BG37</f>
        <v>28280.20942555289</v>
      </c>
      <c r="CI37" s="48">
        <f>SUM(CI281)/BH279*BH37</f>
        <v>17556.65861289058</v>
      </c>
      <c r="CJ37" s="48">
        <f>SUM(CJ281)/BI279*BI37</f>
        <v>2579.7525283753262</v>
      </c>
      <c r="CK37" s="53"/>
      <c r="CL37" s="48">
        <f>SUM(CL281)/BK279*BK37</f>
        <v>0</v>
      </c>
      <c r="CM37" s="48">
        <f>SUM(CM281)/BL279*BL37</f>
        <v>0</v>
      </c>
      <c r="CN37" s="48">
        <f>SUM(CN281)/BM279*BM37</f>
        <v>0</v>
      </c>
      <c r="CO37" s="53"/>
      <c r="CP37" s="48">
        <f t="shared" si="3"/>
        <v>47.552</v>
      </c>
      <c r="CQ37" s="48">
        <f t="shared" si="4"/>
        <v>47.552</v>
      </c>
      <c r="CR37" s="48">
        <f t="shared" si="5"/>
        <v>0</v>
      </c>
      <c r="CS37" s="53"/>
      <c r="CT37" s="56"/>
      <c r="CU37" s="56"/>
      <c r="CV37" s="56"/>
      <c r="CW37" s="56"/>
      <c r="CX37" s="52"/>
      <c r="CY37" s="52">
        <v>6</v>
      </c>
      <c r="CZ37" s="52">
        <v>13236</v>
      </c>
    </row>
    <row r="38" spans="1:104" x14ac:dyDescent="0.2">
      <c r="A38" s="56">
        <v>22</v>
      </c>
      <c r="B38" s="66" t="s">
        <v>108</v>
      </c>
      <c r="C38" s="56"/>
      <c r="D38" s="60" t="s">
        <v>20</v>
      </c>
      <c r="E38" s="32">
        <v>42736</v>
      </c>
      <c r="F38" s="32">
        <v>43100</v>
      </c>
      <c r="G38" s="60" t="s">
        <v>20</v>
      </c>
      <c r="H38" s="48">
        <v>8500</v>
      </c>
      <c r="I38" s="56"/>
      <c r="J38" s="56">
        <v>7422.17</v>
      </c>
      <c r="K38" s="37">
        <f t="shared" si="0"/>
        <v>68535.839999999997</v>
      </c>
      <c r="L38" s="56">
        <v>34529.1</v>
      </c>
      <c r="M38" s="56">
        <v>18570.240000000002</v>
      </c>
      <c r="N38" s="56">
        <v>15436.5</v>
      </c>
      <c r="O38" s="56">
        <v>67954.27</v>
      </c>
      <c r="P38" s="37">
        <f t="shared" si="1"/>
        <v>67954.27</v>
      </c>
      <c r="Q38" s="37"/>
      <c r="R38" s="37"/>
      <c r="S38" s="37"/>
      <c r="T38" s="37"/>
      <c r="U38" s="37"/>
      <c r="V38" s="48">
        <v>16700</v>
      </c>
      <c r="W38" s="56"/>
      <c r="X38" s="56">
        <v>8003.74</v>
      </c>
      <c r="Y38" s="75">
        <v>1031.2</v>
      </c>
      <c r="Z38" s="5">
        <f>SUM(AA38:AE38)</f>
        <v>18.14</v>
      </c>
      <c r="AA38" s="33">
        <v>0</v>
      </c>
      <c r="AB38" s="33">
        <v>3.95</v>
      </c>
      <c r="AC38" s="33">
        <v>6.03</v>
      </c>
      <c r="AD38" s="33">
        <v>4.16</v>
      </c>
      <c r="AE38" s="33">
        <v>4</v>
      </c>
      <c r="AF38" s="56"/>
      <c r="AG38" s="56"/>
      <c r="AH38" s="56"/>
      <c r="AI38" s="56"/>
      <c r="AJ38" s="56"/>
      <c r="AK38" s="56"/>
      <c r="AL38" s="56">
        <v>5565</v>
      </c>
      <c r="AM38" s="56"/>
      <c r="AN38" s="56"/>
      <c r="AO38" s="56">
        <v>11557.12</v>
      </c>
      <c r="AP38" s="56">
        <v>963.03</v>
      </c>
      <c r="AQ38" s="56">
        <v>44766.71</v>
      </c>
      <c r="AR38" s="56">
        <v>41400.39</v>
      </c>
      <c r="AS38" s="56">
        <v>6684.8</v>
      </c>
      <c r="AT38" s="56">
        <v>963.03300000000002</v>
      </c>
      <c r="AU38" s="56">
        <v>23635.62</v>
      </c>
      <c r="AV38" s="56">
        <v>21848.17</v>
      </c>
      <c r="AW38" s="56">
        <v>3713.71</v>
      </c>
      <c r="AX38" s="56">
        <v>0</v>
      </c>
      <c r="AY38" s="56">
        <v>0</v>
      </c>
      <c r="AZ38" s="56">
        <v>0</v>
      </c>
      <c r="BA38" s="56">
        <v>0</v>
      </c>
      <c r="BB38" s="56">
        <v>0</v>
      </c>
      <c r="BC38" s="56">
        <v>0</v>
      </c>
      <c r="BD38" s="56">
        <v>0</v>
      </c>
      <c r="BE38" s="56">
        <v>0</v>
      </c>
      <c r="BF38" s="96">
        <v>7545.4960000000001</v>
      </c>
      <c r="BG38" s="56">
        <v>25522.89</v>
      </c>
      <c r="BH38" s="56">
        <v>21347.11</v>
      </c>
      <c r="BI38" s="56">
        <v>4175.78</v>
      </c>
      <c r="BJ38" s="56">
        <v>0</v>
      </c>
      <c r="BK38" s="56">
        <v>0</v>
      </c>
      <c r="BL38" s="56">
        <v>0</v>
      </c>
      <c r="BM38" s="56">
        <v>0</v>
      </c>
      <c r="BN38" s="96">
        <v>43.091999999999999</v>
      </c>
      <c r="BO38" s="56">
        <v>3477.78</v>
      </c>
      <c r="BP38" s="56">
        <v>3346.4</v>
      </c>
      <c r="BQ38" s="56">
        <v>451.64</v>
      </c>
      <c r="BR38" s="48">
        <f>SUM(BR281)/AQ279*AQ38</f>
        <v>42341.750905366767</v>
      </c>
      <c r="BS38" s="48">
        <f>SUM(BS281)/AR279*AR38</f>
        <v>43382.391678676162</v>
      </c>
      <c r="BT38" s="48">
        <f>SUM(BT281)/AS279*AS38</f>
        <v>869.33403070522581</v>
      </c>
      <c r="BU38" s="53"/>
      <c r="BV38" s="48">
        <f>SUM(BV281)/AU279*AU38</f>
        <v>23810.911251240646</v>
      </c>
      <c r="BW38" s="48">
        <f>SUM(BW281)/AV279*AV38</f>
        <v>23382.395791090756</v>
      </c>
      <c r="BX38" s="48">
        <f>SUM(BX281)/AW279*AW38</f>
        <v>872.74171070674117</v>
      </c>
      <c r="BY38" s="53"/>
      <c r="BZ38" s="48">
        <f>SUM(BZ281)/AY279*AY38</f>
        <v>0</v>
      </c>
      <c r="CA38" s="48">
        <f>SUM(CA281)/AZ279*AZ38</f>
        <v>0</v>
      </c>
      <c r="CB38" s="48">
        <f>SUM(CB281)/BA279*BA38</f>
        <v>0</v>
      </c>
      <c r="CC38" s="53"/>
      <c r="CD38" s="48">
        <f>SUM(CD281)/BC279*BC38</f>
        <v>0</v>
      </c>
      <c r="CE38" s="48">
        <f>SUM(CE281)/BD279*BD38</f>
        <v>0</v>
      </c>
      <c r="CF38" s="48">
        <f>SUM(CF281)/BE279*BE38</f>
        <v>0</v>
      </c>
      <c r="CG38" s="53"/>
      <c r="CH38" s="48">
        <f>SUM(CH281)/BG279*BG38</f>
        <v>27301.323902417378</v>
      </c>
      <c r="CI38" s="48">
        <f>SUM(CI281)/BH279*BH38</f>
        <v>27036.083512606991</v>
      </c>
      <c r="CJ38" s="48">
        <f>SUM(CJ281)/BI279*BI38</f>
        <v>856.61409254703483</v>
      </c>
      <c r="CK38" s="53"/>
      <c r="CL38" s="48">
        <f>SUM(CL281)/BK279*BK38</f>
        <v>0</v>
      </c>
      <c r="CM38" s="48">
        <f>SUM(CM281)/BL279*BL38</f>
        <v>0</v>
      </c>
      <c r="CN38" s="48">
        <f>SUM(CN281)/BM279*BM38</f>
        <v>0</v>
      </c>
      <c r="CO38" s="53"/>
      <c r="CP38" s="48">
        <f t="shared" si="3"/>
        <v>43.091999999999999</v>
      </c>
      <c r="CQ38" s="48">
        <f t="shared" si="4"/>
        <v>43.091999999999999</v>
      </c>
      <c r="CR38" s="48">
        <f t="shared" si="5"/>
        <v>0</v>
      </c>
      <c r="CS38" s="53"/>
      <c r="CT38" s="56"/>
      <c r="CU38" s="56"/>
      <c r="CV38" s="56"/>
      <c r="CW38" s="56"/>
      <c r="CX38" s="52"/>
      <c r="CY38" s="52"/>
      <c r="CZ38" s="52"/>
    </row>
    <row r="39" spans="1:104" x14ac:dyDescent="0.2">
      <c r="A39" s="56">
        <v>23</v>
      </c>
      <c r="B39" s="66" t="s">
        <v>109</v>
      </c>
      <c r="C39" s="56"/>
      <c r="D39" s="60" t="s">
        <v>20</v>
      </c>
      <c r="E39" s="32">
        <v>42736</v>
      </c>
      <c r="F39" s="32">
        <v>43100</v>
      </c>
      <c r="G39" s="60" t="s">
        <v>20</v>
      </c>
      <c r="H39" s="48">
        <v>18700</v>
      </c>
      <c r="I39" s="56"/>
      <c r="J39" s="56">
        <v>47171.99</v>
      </c>
      <c r="K39" s="37">
        <f t="shared" si="0"/>
        <v>96727.56</v>
      </c>
      <c r="L39" s="56">
        <v>51729.72</v>
      </c>
      <c r="M39" s="56">
        <v>24572.16</v>
      </c>
      <c r="N39" s="56">
        <v>20425.68</v>
      </c>
      <c r="O39" s="56">
        <v>80207.509999999995</v>
      </c>
      <c r="P39" s="37">
        <f t="shared" si="1"/>
        <v>80207.509999999995</v>
      </c>
      <c r="Q39" s="37"/>
      <c r="R39" s="37"/>
      <c r="S39" s="37"/>
      <c r="T39" s="37"/>
      <c r="U39" s="37"/>
      <c r="V39" s="48">
        <v>14400</v>
      </c>
      <c r="W39" s="56"/>
      <c r="X39" s="56">
        <v>63692.04</v>
      </c>
      <c r="Y39" s="75">
        <v>413.3</v>
      </c>
      <c r="Z39" s="5">
        <f t="shared" si="2"/>
        <v>19.310000000000002</v>
      </c>
      <c r="AA39" s="33">
        <v>0</v>
      </c>
      <c r="AB39" s="33">
        <v>5.12</v>
      </c>
      <c r="AC39" s="33">
        <v>6.03</v>
      </c>
      <c r="AD39" s="33">
        <v>4.16</v>
      </c>
      <c r="AE39" s="33">
        <v>4</v>
      </c>
      <c r="AF39" s="56"/>
      <c r="AG39" s="56"/>
      <c r="AH39" s="56"/>
      <c r="AI39" s="56"/>
      <c r="AJ39" s="56"/>
      <c r="AK39" s="56"/>
      <c r="AL39" s="56">
        <v>109915.04</v>
      </c>
      <c r="AM39" s="56"/>
      <c r="AN39" s="56"/>
      <c r="AO39" s="56">
        <v>148358.10999999999</v>
      </c>
      <c r="AP39" s="56">
        <v>796.79</v>
      </c>
      <c r="AQ39" s="56">
        <v>31688.7</v>
      </c>
      <c r="AR39" s="56">
        <v>23856.05</v>
      </c>
      <c r="AS39" s="56">
        <v>24429.77</v>
      </c>
      <c r="AT39" s="56">
        <v>802.69</v>
      </c>
      <c r="AU39" s="56">
        <v>19654.330000000002</v>
      </c>
      <c r="AV39" s="56">
        <v>14549.6</v>
      </c>
      <c r="AW39" s="56">
        <v>14184.74</v>
      </c>
      <c r="AX39" s="56">
        <v>101.586</v>
      </c>
      <c r="AY39" s="56">
        <v>179573.57</v>
      </c>
      <c r="AZ39" s="56">
        <v>156105.42000000001</v>
      </c>
      <c r="BA39" s="56">
        <v>105484.38</v>
      </c>
      <c r="BB39" s="56">
        <v>0</v>
      </c>
      <c r="BC39" s="56">
        <v>0</v>
      </c>
      <c r="BD39" s="56">
        <v>0</v>
      </c>
      <c r="BE39" s="56">
        <v>0</v>
      </c>
      <c r="BF39" s="96">
        <v>11052.708000000001</v>
      </c>
      <c r="BG39" s="56">
        <v>37504.28</v>
      </c>
      <c r="BH39" s="56">
        <v>22139.16</v>
      </c>
      <c r="BI39" s="56">
        <v>15365.12</v>
      </c>
      <c r="BJ39" s="56">
        <v>0</v>
      </c>
      <c r="BK39" s="56">
        <v>0</v>
      </c>
      <c r="BL39" s="56">
        <v>0</v>
      </c>
      <c r="BM39" s="56">
        <v>0</v>
      </c>
      <c r="BN39" s="96">
        <v>43.335000000000001</v>
      </c>
      <c r="BO39" s="56">
        <v>3496.51</v>
      </c>
      <c r="BP39" s="56">
        <v>2549.0100000000002</v>
      </c>
      <c r="BQ39" s="56">
        <v>3169.18</v>
      </c>
      <c r="BR39" s="48">
        <f>SUM(BR281)/AQ279*AQ39</f>
        <v>29972.161052596806</v>
      </c>
      <c r="BS39" s="48">
        <f>SUM(BS281)/AR279*AR39</f>
        <v>24998.134196467294</v>
      </c>
      <c r="BT39" s="48">
        <f>SUM(BT281)/AS279*AS39</f>
        <v>3177.0031150223799</v>
      </c>
      <c r="BU39" s="53"/>
      <c r="BV39" s="48">
        <f>SUM(BV281)/AU279*AU39</f>
        <v>19800.094405503078</v>
      </c>
      <c r="BW39" s="48">
        <f>SUM(BW281)/AV279*AV39</f>
        <v>15571.304406824649</v>
      </c>
      <c r="BX39" s="48">
        <f>SUM(BX281)/AW279*AW39</f>
        <v>3333.48975917084</v>
      </c>
      <c r="BY39" s="53"/>
      <c r="BZ39" s="48">
        <f>SUM(BZ281)/AY279*AY39</f>
        <v>180392.78182845225</v>
      </c>
      <c r="CA39" s="48">
        <f>SUM(CA281)/AZ279*AZ39</f>
        <v>158878.21922796904</v>
      </c>
      <c r="CB39" s="48">
        <f>SUM(CB281)/BA279*BA39</f>
        <v>31618.693957297812</v>
      </c>
      <c r="CC39" s="53"/>
      <c r="CD39" s="48">
        <f>SUM(CD281)/BC279*BC39</f>
        <v>0</v>
      </c>
      <c r="CE39" s="48">
        <f>SUM(CE281)/BD279*BD39</f>
        <v>0</v>
      </c>
      <c r="CF39" s="48">
        <f>SUM(CF281)/BE279*BE39</f>
        <v>0</v>
      </c>
      <c r="CG39" s="53"/>
      <c r="CH39" s="48">
        <f>SUM(CH281)/BG279*BG39</f>
        <v>40117.576654013479</v>
      </c>
      <c r="CI39" s="48">
        <f>SUM(CI281)/BH279*BH39</f>
        <v>28039.213676182309</v>
      </c>
      <c r="CJ39" s="48">
        <f>SUM(CJ281)/BI279*BI39</f>
        <v>3151.9807857876367</v>
      </c>
      <c r="CK39" s="53"/>
      <c r="CL39" s="48">
        <f>SUM(CL281)/BK279*BK39</f>
        <v>0</v>
      </c>
      <c r="CM39" s="48">
        <f>SUM(CM281)/BL279*BL39</f>
        <v>0</v>
      </c>
      <c r="CN39" s="48">
        <f>SUM(CN281)/BM279*BM39</f>
        <v>0</v>
      </c>
      <c r="CO39" s="53"/>
      <c r="CP39" s="48">
        <f t="shared" si="3"/>
        <v>43.335000000000001</v>
      </c>
      <c r="CQ39" s="48">
        <f t="shared" si="4"/>
        <v>43.335000000000001</v>
      </c>
      <c r="CR39" s="48">
        <f t="shared" si="5"/>
        <v>0</v>
      </c>
      <c r="CS39" s="53"/>
      <c r="CT39" s="56"/>
      <c r="CU39" s="56"/>
      <c r="CV39" s="56"/>
      <c r="CW39" s="56"/>
      <c r="CX39" s="52"/>
      <c r="CY39" s="52">
        <v>2</v>
      </c>
      <c r="CZ39" s="52">
        <v>0</v>
      </c>
    </row>
    <row r="40" spans="1:104" x14ac:dyDescent="0.2">
      <c r="A40" s="56">
        <v>24</v>
      </c>
      <c r="B40" s="66" t="s">
        <v>110</v>
      </c>
      <c r="C40" s="56"/>
      <c r="D40" s="60" t="s">
        <v>20</v>
      </c>
      <c r="E40" s="32">
        <v>42736</v>
      </c>
      <c r="F40" s="32">
        <v>43100</v>
      </c>
      <c r="G40" s="60" t="s">
        <v>20</v>
      </c>
      <c r="H40" s="48">
        <v>29100</v>
      </c>
      <c r="I40" s="56"/>
      <c r="J40" s="56">
        <v>89.96</v>
      </c>
      <c r="K40" s="37">
        <f t="shared" si="0"/>
        <v>0</v>
      </c>
      <c r="L40" s="56">
        <v>0</v>
      </c>
      <c r="M40" s="56">
        <v>0</v>
      </c>
      <c r="N40" s="56">
        <v>0</v>
      </c>
      <c r="O40" s="56">
        <v>89.96</v>
      </c>
      <c r="P40" s="33">
        <f t="shared" si="1"/>
        <v>89.96</v>
      </c>
      <c r="Q40" s="37"/>
      <c r="R40" s="37"/>
      <c r="S40" s="37"/>
      <c r="T40" s="37"/>
      <c r="U40" s="37"/>
      <c r="V40" s="48">
        <v>0</v>
      </c>
      <c r="W40" s="56"/>
      <c r="X40" s="56">
        <v>0</v>
      </c>
      <c r="Y40" s="75">
        <v>177.9</v>
      </c>
      <c r="Z40" s="5">
        <f t="shared" si="2"/>
        <v>0</v>
      </c>
      <c r="AA40" s="33">
        <v>0</v>
      </c>
      <c r="AB40" s="33">
        <v>0</v>
      </c>
      <c r="AC40" s="33">
        <v>0</v>
      </c>
      <c r="AD40" s="33">
        <v>0</v>
      </c>
      <c r="AE40" s="33">
        <v>0</v>
      </c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>
        <v>0</v>
      </c>
      <c r="AQ40" s="56">
        <v>0</v>
      </c>
      <c r="AR40" s="56">
        <v>0</v>
      </c>
      <c r="AS40" s="56">
        <v>0</v>
      </c>
      <c r="AT40" s="56">
        <v>0</v>
      </c>
      <c r="AU40" s="56">
        <v>0</v>
      </c>
      <c r="AV40" s="56">
        <v>0</v>
      </c>
      <c r="AW40" s="56">
        <v>0</v>
      </c>
      <c r="AX40" s="56">
        <v>0</v>
      </c>
      <c r="AY40" s="56">
        <v>0</v>
      </c>
      <c r="AZ40" s="56">
        <v>0</v>
      </c>
      <c r="BA40" s="56">
        <v>0</v>
      </c>
      <c r="BB40" s="56">
        <v>0</v>
      </c>
      <c r="BC40" s="56">
        <v>0</v>
      </c>
      <c r="BD40" s="56">
        <v>0</v>
      </c>
      <c r="BE40" s="56">
        <v>0</v>
      </c>
      <c r="BF40" s="96">
        <v>0</v>
      </c>
      <c r="BG40" s="56">
        <v>0</v>
      </c>
      <c r="BH40" s="56">
        <v>0</v>
      </c>
      <c r="BI40" s="56">
        <v>0</v>
      </c>
      <c r="BJ40" s="56">
        <v>0</v>
      </c>
      <c r="BK40" s="56">
        <v>0</v>
      </c>
      <c r="BL40" s="56">
        <v>0</v>
      </c>
      <c r="BM40" s="56">
        <v>0</v>
      </c>
      <c r="BN40" s="96">
        <v>0</v>
      </c>
      <c r="BO40" s="56">
        <v>0</v>
      </c>
      <c r="BP40" s="56">
        <v>0</v>
      </c>
      <c r="BQ40" s="56">
        <v>0</v>
      </c>
      <c r="BR40" s="48">
        <f>SUM(BR281)/AQ279*AQ40</f>
        <v>0</v>
      </c>
      <c r="BS40" s="48">
        <f>SUM(BS281)/AR279*AR40</f>
        <v>0</v>
      </c>
      <c r="BT40" s="48">
        <f>SUM(BT281)/AS279*AS40</f>
        <v>0</v>
      </c>
      <c r="BU40" s="53"/>
      <c r="BV40" s="48">
        <f>SUM(BV281)/AU279*AU40</f>
        <v>0</v>
      </c>
      <c r="BW40" s="48">
        <f>SUM(BW281)/AV279*AV40</f>
        <v>0</v>
      </c>
      <c r="BX40" s="48">
        <f>SUM(BX281)/AW279*AW40</f>
        <v>0</v>
      </c>
      <c r="BY40" s="53"/>
      <c r="BZ40" s="48">
        <f>SUM(BZ281)/AY279*AY40</f>
        <v>0</v>
      </c>
      <c r="CA40" s="48">
        <f>SUM(CA281)/AZ279*AZ40</f>
        <v>0</v>
      </c>
      <c r="CB40" s="48">
        <f>SUM(CB281)/BA279*BA40</f>
        <v>0</v>
      </c>
      <c r="CC40" s="53"/>
      <c r="CD40" s="48">
        <f>SUM(CD281)/BC279*BC40</f>
        <v>0</v>
      </c>
      <c r="CE40" s="48">
        <f>SUM(CE281)/BD279*BD40</f>
        <v>0</v>
      </c>
      <c r="CF40" s="48">
        <f>SUM(CF281)/BE279*BE40</f>
        <v>0</v>
      </c>
      <c r="CG40" s="53"/>
      <c r="CH40" s="48">
        <f>SUM(CH281)/BG279*BG40</f>
        <v>0</v>
      </c>
      <c r="CI40" s="48">
        <f>SUM(CI281)/BH279*BH40</f>
        <v>0</v>
      </c>
      <c r="CJ40" s="48">
        <f>SUM(CJ281)/BI279*BI40</f>
        <v>0</v>
      </c>
      <c r="CK40" s="53"/>
      <c r="CL40" s="48">
        <f>SUM(CL281)/BK279*BK40</f>
        <v>0</v>
      </c>
      <c r="CM40" s="48">
        <f>SUM(CM281)/BL279*BL40</f>
        <v>0</v>
      </c>
      <c r="CN40" s="48">
        <f>SUM(CN281)/BM279*BM40</f>
        <v>0</v>
      </c>
      <c r="CO40" s="53"/>
      <c r="CP40" s="48">
        <f t="shared" si="3"/>
        <v>0</v>
      </c>
      <c r="CQ40" s="48">
        <f t="shared" si="4"/>
        <v>0</v>
      </c>
      <c r="CR40" s="48">
        <f t="shared" si="5"/>
        <v>0</v>
      </c>
      <c r="CS40" s="53"/>
      <c r="CT40" s="56"/>
      <c r="CU40" s="56"/>
      <c r="CV40" s="56"/>
      <c r="CW40" s="56"/>
      <c r="CX40" s="52"/>
      <c r="CY40" s="52"/>
      <c r="CZ40" s="52"/>
    </row>
    <row r="41" spans="1:104" x14ac:dyDescent="0.2">
      <c r="A41" s="56">
        <v>25</v>
      </c>
      <c r="B41" s="66" t="s">
        <v>111</v>
      </c>
      <c r="C41" s="56"/>
      <c r="D41" s="60" t="s">
        <v>20</v>
      </c>
      <c r="E41" s="32">
        <v>42736</v>
      </c>
      <c r="F41" s="32">
        <v>43100</v>
      </c>
      <c r="G41" s="60" t="s">
        <v>20</v>
      </c>
      <c r="H41" s="48">
        <v>31200</v>
      </c>
      <c r="I41" s="56"/>
      <c r="J41" s="56">
        <v>105785.88</v>
      </c>
      <c r="K41" s="37">
        <f t="shared" si="0"/>
        <v>179893.91999999998</v>
      </c>
      <c r="L41" s="56">
        <v>95962.68</v>
      </c>
      <c r="M41" s="56">
        <v>45832.800000000003</v>
      </c>
      <c r="N41" s="56">
        <v>38098.44</v>
      </c>
      <c r="O41" s="56">
        <v>145997.39000000001</v>
      </c>
      <c r="P41" s="37">
        <f t="shared" si="1"/>
        <v>145997.39000000001</v>
      </c>
      <c r="Q41" s="37"/>
      <c r="R41" s="37"/>
      <c r="S41" s="37"/>
      <c r="T41" s="37"/>
      <c r="U41" s="37"/>
      <c r="V41" s="48">
        <v>40500</v>
      </c>
      <c r="W41" s="56"/>
      <c r="X41" s="56">
        <v>139682.41</v>
      </c>
      <c r="Y41" s="75">
        <v>133</v>
      </c>
      <c r="Z41" s="5">
        <f t="shared" si="2"/>
        <v>19.310000000000002</v>
      </c>
      <c r="AA41" s="33">
        <v>0</v>
      </c>
      <c r="AB41" s="33">
        <v>5.12</v>
      </c>
      <c r="AC41" s="33">
        <v>6.03</v>
      </c>
      <c r="AD41" s="33">
        <v>4.16</v>
      </c>
      <c r="AE41" s="33">
        <v>4</v>
      </c>
      <c r="AF41" s="56"/>
      <c r="AG41" s="56"/>
      <c r="AH41" s="56"/>
      <c r="AI41" s="56"/>
      <c r="AJ41" s="56"/>
      <c r="AK41" s="56"/>
      <c r="AL41" s="56">
        <v>233234.21</v>
      </c>
      <c r="AM41" s="56"/>
      <c r="AN41" s="56"/>
      <c r="AO41" s="56">
        <v>327478.74</v>
      </c>
      <c r="AP41" s="56">
        <v>1085.9000000000001</v>
      </c>
      <c r="AQ41" s="56">
        <v>44866.14</v>
      </c>
      <c r="AR41" s="56">
        <v>34548.910000000003</v>
      </c>
      <c r="AS41" s="56">
        <v>35909.83</v>
      </c>
      <c r="AT41" s="56">
        <v>1085.8989999999999</v>
      </c>
      <c r="AU41" s="56">
        <v>27718.14</v>
      </c>
      <c r="AV41" s="56">
        <v>20978.17</v>
      </c>
      <c r="AW41" s="56">
        <v>21250.92</v>
      </c>
      <c r="AX41" s="56">
        <v>197.173</v>
      </c>
      <c r="AY41" s="56">
        <v>347987.02</v>
      </c>
      <c r="AZ41" s="56">
        <v>273659.94</v>
      </c>
      <c r="BA41" s="56">
        <v>263998.90999999997</v>
      </c>
      <c r="BB41" s="56">
        <v>0</v>
      </c>
      <c r="BC41" s="56">
        <v>0</v>
      </c>
      <c r="BD41" s="56">
        <v>0</v>
      </c>
      <c r="BE41" s="56">
        <v>0</v>
      </c>
      <c r="BF41" s="96">
        <v>17855.023000000001</v>
      </c>
      <c r="BG41" s="56">
        <v>64894.86</v>
      </c>
      <c r="BH41" s="56">
        <v>37931.629999999997</v>
      </c>
      <c r="BI41" s="56">
        <v>26963.23</v>
      </c>
      <c r="BJ41" s="56">
        <v>0</v>
      </c>
      <c r="BK41" s="56">
        <v>0</v>
      </c>
      <c r="BL41" s="56">
        <v>0</v>
      </c>
      <c r="BM41" s="56">
        <v>0</v>
      </c>
      <c r="BN41" s="96">
        <v>42.026000000000003</v>
      </c>
      <c r="BO41" s="56">
        <v>3412.95</v>
      </c>
      <c r="BP41" s="56">
        <v>2632.39</v>
      </c>
      <c r="BQ41" s="56">
        <v>4239.3900000000003</v>
      </c>
      <c r="BR41" s="48">
        <f>SUM(BR281)/AQ279*AQ41</f>
        <v>42435.794901285175</v>
      </c>
      <c r="BS41" s="48">
        <f>SUM(BS281)/AR279*AR41</f>
        <v>36202.904023158524</v>
      </c>
      <c r="BT41" s="48">
        <f>SUM(BT281)/AS279*AS41</f>
        <v>4669.9433424843583</v>
      </c>
      <c r="BU41" s="53"/>
      <c r="BV41" s="48">
        <f>SUM(BV281)/AU279*AU41</f>
        <v>27923.708859317565</v>
      </c>
      <c r="BW41" s="48">
        <f>SUM(BW281)/AV279*AV41</f>
        <v>22451.302507843284</v>
      </c>
      <c r="BX41" s="48">
        <f>SUM(BX281)/AW279*AW41</f>
        <v>4994.079848693651</v>
      </c>
      <c r="BY41" s="53"/>
      <c r="BZ41" s="48">
        <f>SUM(BZ281)/AY279*AY41</f>
        <v>349574.53136334731</v>
      </c>
      <c r="CA41" s="48">
        <f>SUM(CA281)/AZ279*AZ41</f>
        <v>278520.78384743369</v>
      </c>
      <c r="CB41" s="48">
        <f>SUM(CB281)/BA279*BA41</f>
        <v>79133.050223646453</v>
      </c>
      <c r="CC41" s="53"/>
      <c r="CD41" s="48">
        <f>SUM(CD281)/BC279*BC41</f>
        <v>0</v>
      </c>
      <c r="CE41" s="48">
        <f>SUM(CE281)/BD279*BD41</f>
        <v>0</v>
      </c>
      <c r="CF41" s="48">
        <f>SUM(CF281)/BE279*BE41</f>
        <v>0</v>
      </c>
      <c r="CG41" s="53"/>
      <c r="CH41" s="48">
        <f>SUM(CH281)/BG279*BG41</f>
        <v>69416.731117127783</v>
      </c>
      <c r="CI41" s="48">
        <f>SUM(CI281)/BH279*BH41</f>
        <v>48040.353773850817</v>
      </c>
      <c r="CJ41" s="48">
        <f>SUM(CJ281)/BI279*BI41</f>
        <v>5531.202026588323</v>
      </c>
      <c r="CK41" s="53"/>
      <c r="CL41" s="48">
        <f>SUM(CL281)/BK279*BK41</f>
        <v>0</v>
      </c>
      <c r="CM41" s="48">
        <f>SUM(CM281)/BL279*BL41</f>
        <v>0</v>
      </c>
      <c r="CN41" s="48">
        <f>SUM(CN281)/BM279*BM41</f>
        <v>0</v>
      </c>
      <c r="CO41" s="53"/>
      <c r="CP41" s="48">
        <f t="shared" si="3"/>
        <v>42.026000000000003</v>
      </c>
      <c r="CQ41" s="48">
        <f t="shared" si="4"/>
        <v>42.026000000000003</v>
      </c>
      <c r="CR41" s="48">
        <f t="shared" si="5"/>
        <v>0</v>
      </c>
      <c r="CS41" s="53"/>
      <c r="CT41" s="56"/>
      <c r="CU41" s="56"/>
      <c r="CV41" s="56"/>
      <c r="CW41" s="56"/>
      <c r="CX41" s="52"/>
      <c r="CY41" s="52">
        <v>4</v>
      </c>
      <c r="CZ41" s="52">
        <v>0</v>
      </c>
    </row>
    <row r="42" spans="1:104" x14ac:dyDescent="0.2">
      <c r="A42" s="56">
        <v>26</v>
      </c>
      <c r="B42" s="66" t="s">
        <v>112</v>
      </c>
      <c r="C42" s="56"/>
      <c r="D42" s="60" t="s">
        <v>20</v>
      </c>
      <c r="E42" s="32">
        <v>42736</v>
      </c>
      <c r="F42" s="32">
        <v>43100</v>
      </c>
      <c r="G42" s="60" t="s">
        <v>20</v>
      </c>
      <c r="H42" s="48">
        <v>47200</v>
      </c>
      <c r="I42" s="56"/>
      <c r="J42" s="56">
        <v>22447.46</v>
      </c>
      <c r="K42" s="37">
        <f t="shared" si="0"/>
        <v>90785.46</v>
      </c>
      <c r="L42" s="56">
        <v>47190.66</v>
      </c>
      <c r="M42" s="56">
        <v>23806.080000000002</v>
      </c>
      <c r="N42" s="56">
        <v>19788.72</v>
      </c>
      <c r="O42" s="56">
        <v>89087.21</v>
      </c>
      <c r="P42" s="37">
        <f t="shared" si="1"/>
        <v>89087.21</v>
      </c>
      <c r="Q42" s="37"/>
      <c r="R42" s="37"/>
      <c r="S42" s="37"/>
      <c r="T42" s="37"/>
      <c r="U42" s="37"/>
      <c r="V42" s="48">
        <v>65800</v>
      </c>
      <c r="W42" s="56"/>
      <c r="X42" s="56">
        <v>24145.71</v>
      </c>
      <c r="Y42" s="75">
        <v>712.6</v>
      </c>
      <c r="Z42" s="5">
        <f t="shared" si="2"/>
        <v>18.690000000000001</v>
      </c>
      <c r="AA42" s="33">
        <v>0</v>
      </c>
      <c r="AB42" s="33">
        <v>4.5</v>
      </c>
      <c r="AC42" s="33">
        <v>6.03</v>
      </c>
      <c r="AD42" s="33">
        <v>4.16</v>
      </c>
      <c r="AE42" s="33">
        <v>4</v>
      </c>
      <c r="AF42" s="56"/>
      <c r="AG42" s="56"/>
      <c r="AH42" s="56"/>
      <c r="AI42" s="56"/>
      <c r="AJ42" s="56"/>
      <c r="AK42" s="56"/>
      <c r="AL42" s="56">
        <v>61001.72</v>
      </c>
      <c r="AM42" s="56"/>
      <c r="AN42" s="56"/>
      <c r="AO42" s="56">
        <v>82797.39</v>
      </c>
      <c r="AP42" s="56">
        <v>1168.04</v>
      </c>
      <c r="AQ42" s="56">
        <v>46436.99</v>
      </c>
      <c r="AR42" s="56">
        <v>40500.480000000003</v>
      </c>
      <c r="AS42" s="56">
        <v>14186.32</v>
      </c>
      <c r="AT42" s="56">
        <v>1168.0419999999999</v>
      </c>
      <c r="AU42" s="56">
        <v>28559.79</v>
      </c>
      <c r="AV42" s="56">
        <v>24694.15</v>
      </c>
      <c r="AW42" s="56">
        <v>8786.51</v>
      </c>
      <c r="AX42" s="56">
        <v>97.956000000000003</v>
      </c>
      <c r="AY42" s="56">
        <v>173222.37</v>
      </c>
      <c r="AZ42" s="56">
        <v>163712.66</v>
      </c>
      <c r="BA42" s="56">
        <v>56316.76</v>
      </c>
      <c r="BB42" s="56">
        <v>0</v>
      </c>
      <c r="BC42" s="56">
        <v>0</v>
      </c>
      <c r="BD42" s="56">
        <v>0</v>
      </c>
      <c r="BE42" s="56">
        <v>0</v>
      </c>
      <c r="BF42" s="96">
        <v>25729</v>
      </c>
      <c r="BG42" s="56">
        <v>86582.31</v>
      </c>
      <c r="BH42" s="56">
        <v>68621.42</v>
      </c>
      <c r="BI42" s="56">
        <v>17960.89</v>
      </c>
      <c r="BJ42" s="56">
        <v>0</v>
      </c>
      <c r="BK42" s="56">
        <v>0</v>
      </c>
      <c r="BL42" s="56">
        <v>0</v>
      </c>
      <c r="BM42" s="56">
        <v>0</v>
      </c>
      <c r="BN42" s="96">
        <v>58.853000000000002</v>
      </c>
      <c r="BO42" s="56">
        <v>4747.8900000000003</v>
      </c>
      <c r="BP42" s="56">
        <v>4185.3</v>
      </c>
      <c r="BQ42" s="56">
        <v>1586.58</v>
      </c>
      <c r="BR42" s="48">
        <f>SUM(BR281)/AQ279*AQ42</f>
        <v>43921.553837103675</v>
      </c>
      <c r="BS42" s="48">
        <f>SUM(BS281)/AR279*AR42</f>
        <v>42439.39940020832</v>
      </c>
      <c r="BT42" s="48">
        <f>SUM(BT281)/AS279*AS42</f>
        <v>1844.8795396233481</v>
      </c>
      <c r="BU42" s="53"/>
      <c r="BV42" s="48">
        <f>SUM(BV281)/AU279*AU42</f>
        <v>28771.600873768919</v>
      </c>
      <c r="BW42" s="48">
        <f>SUM(BW281)/AV279*AV42</f>
        <v>26428.226667247822</v>
      </c>
      <c r="BX42" s="48">
        <f>SUM(BX281)/AW279*AW42</f>
        <v>2064.8768397483618</v>
      </c>
      <c r="BY42" s="53"/>
      <c r="BZ42" s="48">
        <f>SUM(BZ281)/AY279*AY42</f>
        <v>174012.60775300857</v>
      </c>
      <c r="CA42" s="48">
        <f>SUM(CA281)/AZ279*AZ42</f>
        <v>166620.5816932811</v>
      </c>
      <c r="CB42" s="48">
        <f>SUM(CB281)/BA279*BA42</f>
        <v>16880.815900008998</v>
      </c>
      <c r="CC42" s="53"/>
      <c r="CD42" s="48">
        <f>SUM(CD281)/BC279*BC42</f>
        <v>0</v>
      </c>
      <c r="CE42" s="48">
        <f>SUM(CE281)/BD279*BD42</f>
        <v>0</v>
      </c>
      <c r="CF42" s="48">
        <f>SUM(CF281)/BE279*BE42</f>
        <v>0</v>
      </c>
      <c r="CG42" s="53"/>
      <c r="CH42" s="48">
        <f>SUM(CH281)/BG279*BG42</f>
        <v>92615.361721557041</v>
      </c>
      <c r="CI42" s="48">
        <f>SUM(CI281)/BH279*BH42</f>
        <v>86908.927806793494</v>
      </c>
      <c r="CJ42" s="48">
        <f>SUM(CJ281)/BI279*BI42</f>
        <v>3684.4736764597546</v>
      </c>
      <c r="CK42" s="53"/>
      <c r="CL42" s="48">
        <f>SUM(CL281)/BK279*BK42</f>
        <v>0</v>
      </c>
      <c r="CM42" s="48">
        <f>SUM(CM281)/BL279*BL42</f>
        <v>0</v>
      </c>
      <c r="CN42" s="48">
        <f>SUM(CN281)/BM279*BM42</f>
        <v>0</v>
      </c>
      <c r="CO42" s="53"/>
      <c r="CP42" s="48">
        <f t="shared" si="3"/>
        <v>58.853000000000002</v>
      </c>
      <c r="CQ42" s="48">
        <f t="shared" si="4"/>
        <v>58.853000000000002</v>
      </c>
      <c r="CR42" s="48">
        <f t="shared" si="5"/>
        <v>0</v>
      </c>
      <c r="CS42" s="53"/>
      <c r="CT42" s="56"/>
      <c r="CU42" s="56"/>
      <c r="CV42" s="56"/>
      <c r="CW42" s="56"/>
      <c r="CX42" s="52">
        <v>3</v>
      </c>
      <c r="CY42" s="52">
        <v>2</v>
      </c>
      <c r="CZ42" s="52">
        <v>48294.75</v>
      </c>
    </row>
    <row r="43" spans="1:104" x14ac:dyDescent="0.2">
      <c r="A43" s="56">
        <v>27</v>
      </c>
      <c r="B43" s="66" t="s">
        <v>113</v>
      </c>
      <c r="C43" s="56"/>
      <c r="D43" s="60" t="s">
        <v>20</v>
      </c>
      <c r="E43" s="32">
        <v>42736</v>
      </c>
      <c r="F43" s="32">
        <v>43100</v>
      </c>
      <c r="G43" s="60" t="s">
        <v>20</v>
      </c>
      <c r="H43" s="48">
        <v>23500</v>
      </c>
      <c r="I43" s="56"/>
      <c r="J43" s="56">
        <v>10851.35</v>
      </c>
      <c r="K43" s="37">
        <f t="shared" si="0"/>
        <v>51968.46</v>
      </c>
      <c r="L43" s="56">
        <v>25015.08</v>
      </c>
      <c r="M43" s="56">
        <v>11784.96</v>
      </c>
      <c r="N43" s="56">
        <v>15168.42</v>
      </c>
      <c r="O43" s="56">
        <v>54127.76</v>
      </c>
      <c r="P43" s="37">
        <f t="shared" si="1"/>
        <v>54127.76</v>
      </c>
      <c r="Q43" s="37"/>
      <c r="R43" s="37"/>
      <c r="S43" s="37"/>
      <c r="T43" s="37"/>
      <c r="U43" s="37"/>
      <c r="V43" s="48">
        <v>31500</v>
      </c>
      <c r="W43" s="56"/>
      <c r="X43" s="56">
        <v>8692.0499999999993</v>
      </c>
      <c r="Y43" s="75">
        <v>3760.1</v>
      </c>
      <c r="Z43" s="5">
        <f t="shared" si="2"/>
        <v>14</v>
      </c>
      <c r="AA43" s="33">
        <v>0</v>
      </c>
      <c r="AB43" s="33">
        <v>3.95</v>
      </c>
      <c r="AC43" s="33">
        <v>3.59</v>
      </c>
      <c r="AD43" s="33">
        <v>4.16</v>
      </c>
      <c r="AE43" s="33">
        <v>2.2999999999999998</v>
      </c>
      <c r="AF43" s="56"/>
      <c r="AG43" s="56"/>
      <c r="AH43" s="56"/>
      <c r="AI43" s="56"/>
      <c r="AJ43" s="56"/>
      <c r="AK43" s="56"/>
      <c r="AL43" s="56">
        <v>9465.02</v>
      </c>
      <c r="AM43" s="56"/>
      <c r="AN43" s="56"/>
      <c r="AO43" s="56">
        <v>10908.86</v>
      </c>
      <c r="AP43" s="56">
        <v>1005.48</v>
      </c>
      <c r="AQ43" s="56">
        <v>50976.84</v>
      </c>
      <c r="AR43" s="56">
        <v>49784.58</v>
      </c>
      <c r="AS43" s="56">
        <v>6734.26</v>
      </c>
      <c r="AT43" s="56">
        <v>1005.48</v>
      </c>
      <c r="AU43" s="56">
        <v>24604.080000000002</v>
      </c>
      <c r="AV43" s="56">
        <v>24442.5</v>
      </c>
      <c r="AW43" s="56">
        <v>3425.94</v>
      </c>
      <c r="AX43" s="56">
        <v>0</v>
      </c>
      <c r="AY43" s="56">
        <v>0</v>
      </c>
      <c r="AZ43" s="56">
        <v>0</v>
      </c>
      <c r="BA43" s="56">
        <v>0</v>
      </c>
      <c r="BB43" s="56">
        <v>0</v>
      </c>
      <c r="BC43" s="56">
        <v>0</v>
      </c>
      <c r="BD43" s="56">
        <v>0</v>
      </c>
      <c r="BE43" s="56">
        <v>0</v>
      </c>
      <c r="BF43" s="96">
        <v>10887</v>
      </c>
      <c r="BG43" s="56">
        <v>40646.78</v>
      </c>
      <c r="BH43" s="56">
        <v>27450.66</v>
      </c>
      <c r="BI43" s="56">
        <v>13196.12</v>
      </c>
      <c r="BJ43" s="56">
        <v>0</v>
      </c>
      <c r="BK43" s="56">
        <v>0</v>
      </c>
      <c r="BL43" s="56">
        <v>0</v>
      </c>
      <c r="BM43" s="56">
        <v>0</v>
      </c>
      <c r="BN43" s="96">
        <v>45.143999999999998</v>
      </c>
      <c r="BO43" s="56">
        <v>3643.5</v>
      </c>
      <c r="BP43" s="56">
        <v>3878.77</v>
      </c>
      <c r="BQ43" s="56">
        <v>423.39</v>
      </c>
      <c r="BR43" s="48">
        <f>SUM(BR281)/AQ279*AQ43</f>
        <v>48215.485596836057</v>
      </c>
      <c r="BS43" s="48">
        <f>SUM(BS281)/AR279*AR43</f>
        <v>52167.966270810204</v>
      </c>
      <c r="BT43" s="48">
        <f>SUM(BT281)/AS279*AS43</f>
        <v>875.76612458367845</v>
      </c>
      <c r="BU43" s="53"/>
      <c r="BV43" s="48">
        <f>SUM(BV281)/AU279*AU43</f>
        <v>24786.553739585634</v>
      </c>
      <c r="BW43" s="48">
        <f>SUM(BW281)/AV279*AV43</f>
        <v>26158.905259513078</v>
      </c>
      <c r="BX43" s="48">
        <f>SUM(BX281)/AW279*AW43</f>
        <v>805.11422172939001</v>
      </c>
      <c r="BY43" s="53"/>
      <c r="BZ43" s="48">
        <f>SUM(BZ281)/AY279*AY43</f>
        <v>0</v>
      </c>
      <c r="CA43" s="48">
        <f>SUM(CA281)/AZ279*AZ43</f>
        <v>0</v>
      </c>
      <c r="CB43" s="48">
        <f>SUM(CB281)/BA279*BA43</f>
        <v>0</v>
      </c>
      <c r="CC43" s="53"/>
      <c r="CD43" s="48">
        <f>SUM(CD281)/BC279*BC43</f>
        <v>0</v>
      </c>
      <c r="CE43" s="48">
        <f>SUM(CE281)/BD279*BD43</f>
        <v>0</v>
      </c>
      <c r="CF43" s="48">
        <f>SUM(CF281)/BE279*BE43</f>
        <v>0</v>
      </c>
      <c r="CG43" s="53"/>
      <c r="CH43" s="48">
        <f>SUM(CH281)/BG279*BG43</f>
        <v>43479.045921927362</v>
      </c>
      <c r="CI43" s="48">
        <f>SUM(CI281)/BH279*BH43</f>
        <v>34766.220637649785</v>
      </c>
      <c r="CJ43" s="48">
        <f>SUM(CJ281)/BI279*BI43</f>
        <v>2707.0349393267315</v>
      </c>
      <c r="CK43" s="53"/>
      <c r="CL43" s="48">
        <f>SUM(CL281)/BK279*BK43</f>
        <v>0</v>
      </c>
      <c r="CM43" s="48">
        <f>SUM(CM281)/BL279*BL43</f>
        <v>0</v>
      </c>
      <c r="CN43" s="48">
        <f>SUM(CN281)/BM279*BM43</f>
        <v>0</v>
      </c>
      <c r="CO43" s="53"/>
      <c r="CP43" s="48">
        <f t="shared" si="3"/>
        <v>45.143999999999998</v>
      </c>
      <c r="CQ43" s="48">
        <f t="shared" si="4"/>
        <v>45.143999999999998</v>
      </c>
      <c r="CR43" s="48">
        <f t="shared" si="5"/>
        <v>0</v>
      </c>
      <c r="CS43" s="53"/>
      <c r="CT43" s="56"/>
      <c r="CU43" s="56"/>
      <c r="CV43" s="56"/>
      <c r="CW43" s="56"/>
      <c r="CX43" s="52"/>
      <c r="CY43" s="52">
        <v>2</v>
      </c>
      <c r="CZ43" s="52">
        <v>1000</v>
      </c>
    </row>
    <row r="44" spans="1:104" x14ac:dyDescent="0.2">
      <c r="A44" s="56">
        <v>28</v>
      </c>
      <c r="B44" s="66" t="s">
        <v>114</v>
      </c>
      <c r="C44" s="56"/>
      <c r="D44" s="60" t="s">
        <v>20</v>
      </c>
      <c r="E44" s="32">
        <v>42736</v>
      </c>
      <c r="F44" s="32">
        <v>43100</v>
      </c>
      <c r="G44" s="60" t="s">
        <v>20</v>
      </c>
      <c r="H44" s="48">
        <v>29400</v>
      </c>
      <c r="I44" s="56"/>
      <c r="J44" s="56">
        <v>24787.39</v>
      </c>
      <c r="K44" s="37">
        <f t="shared" si="0"/>
        <v>53904</v>
      </c>
      <c r="L44" s="56">
        <v>25946.52</v>
      </c>
      <c r="M44" s="56">
        <v>12224.04</v>
      </c>
      <c r="N44" s="56">
        <v>15733.44</v>
      </c>
      <c r="O44" s="56">
        <v>61915.53</v>
      </c>
      <c r="P44" s="37">
        <f t="shared" si="1"/>
        <v>61915.53</v>
      </c>
      <c r="Q44" s="37"/>
      <c r="R44" s="37"/>
      <c r="S44" s="37"/>
      <c r="T44" s="37"/>
      <c r="U44" s="37"/>
      <c r="V44" s="48">
        <v>28800</v>
      </c>
      <c r="W44" s="56"/>
      <c r="X44" s="56">
        <v>16775.86</v>
      </c>
      <c r="Y44" s="75">
        <v>568.9</v>
      </c>
      <c r="Z44" s="5">
        <f t="shared" si="2"/>
        <v>14</v>
      </c>
      <c r="AA44" s="33">
        <v>0</v>
      </c>
      <c r="AB44" s="33">
        <v>3.95</v>
      </c>
      <c r="AC44" s="33">
        <v>3.59</v>
      </c>
      <c r="AD44" s="33">
        <v>4.16</v>
      </c>
      <c r="AE44" s="33">
        <v>2.2999999999999998</v>
      </c>
      <c r="AF44" s="56"/>
      <c r="AG44" s="56"/>
      <c r="AH44" s="56"/>
      <c r="AI44" s="56"/>
      <c r="AJ44" s="56"/>
      <c r="AK44" s="56"/>
      <c r="AL44" s="56">
        <v>22582.12</v>
      </c>
      <c r="AM44" s="56"/>
      <c r="AN44" s="56"/>
      <c r="AO44" s="56">
        <v>19092.45</v>
      </c>
      <c r="AP44" s="56">
        <v>907.49</v>
      </c>
      <c r="AQ44" s="56">
        <v>39068.47</v>
      </c>
      <c r="AR44" s="56">
        <v>40751.379999999997</v>
      </c>
      <c r="AS44" s="56">
        <v>11306.6</v>
      </c>
      <c r="AT44" s="56">
        <v>907.48599999999999</v>
      </c>
      <c r="AU44" s="56">
        <v>22251.58</v>
      </c>
      <c r="AV44" s="56">
        <v>24238.27</v>
      </c>
      <c r="AW44" s="56">
        <v>5979.05</v>
      </c>
      <c r="AX44" s="56">
        <v>0</v>
      </c>
      <c r="AY44" s="56">
        <v>0</v>
      </c>
      <c r="AZ44" s="56">
        <v>0</v>
      </c>
      <c r="BA44" s="56">
        <v>0</v>
      </c>
      <c r="BB44" s="56">
        <v>0</v>
      </c>
      <c r="BC44" s="56">
        <v>0</v>
      </c>
      <c r="BD44" s="56">
        <v>0</v>
      </c>
      <c r="BE44" s="56">
        <v>0</v>
      </c>
      <c r="BF44" s="96">
        <v>17778</v>
      </c>
      <c r="BG44" s="56">
        <v>59861.58</v>
      </c>
      <c r="BH44" s="56">
        <v>40029.760000000002</v>
      </c>
      <c r="BI44" s="56">
        <v>19831.82</v>
      </c>
      <c r="BJ44" s="56">
        <v>0</v>
      </c>
      <c r="BK44" s="56">
        <v>0</v>
      </c>
      <c r="BL44" s="56">
        <v>0</v>
      </c>
      <c r="BM44" s="56">
        <v>0</v>
      </c>
      <c r="BN44" s="96">
        <v>45.116</v>
      </c>
      <c r="BO44" s="56">
        <v>3641.26</v>
      </c>
      <c r="BP44" s="56">
        <v>4438.41</v>
      </c>
      <c r="BQ44" s="56">
        <v>829.72</v>
      </c>
      <c r="BR44" s="48">
        <f>SUM(BR281)/AQ279*AQ44</f>
        <v>36952.177745333407</v>
      </c>
      <c r="BS44" s="48">
        <f>SUM(BS281)/AR279*AR44</f>
        <v>42702.31098321949</v>
      </c>
      <c r="BT44" s="48">
        <f>SUM(BT281)/AS279*AS44</f>
        <v>1470.3823826549344</v>
      </c>
      <c r="BU44" s="53"/>
      <c r="BV44" s="48">
        <f>SUM(BV281)/AU279*AU44</f>
        <v>22416.606654696658</v>
      </c>
      <c r="BW44" s="48">
        <f>SUM(BW281)/AV279*AV44</f>
        <v>25940.333786826144</v>
      </c>
      <c r="BX44" s="48">
        <f>SUM(BX281)/AW279*AW44</f>
        <v>1405.108725614316</v>
      </c>
      <c r="BY44" s="53"/>
      <c r="BZ44" s="48">
        <f>SUM(BZ281)/AY279*AY44</f>
        <v>0</v>
      </c>
      <c r="CA44" s="48">
        <f>SUM(CA281)/AZ279*AZ44</f>
        <v>0</v>
      </c>
      <c r="CB44" s="48">
        <f>SUM(CB281)/BA279*BA44</f>
        <v>0</v>
      </c>
      <c r="CC44" s="53"/>
      <c r="CD44" s="48">
        <f>SUM(CD281)/BC279*BC44</f>
        <v>0</v>
      </c>
      <c r="CE44" s="48">
        <f>SUM(CE281)/BD279*BD44</f>
        <v>0</v>
      </c>
      <c r="CF44" s="48">
        <f>SUM(CF281)/BE279*BE44</f>
        <v>0</v>
      </c>
      <c r="CG44" s="53"/>
      <c r="CH44" s="48">
        <f>SUM(CH281)/BG279*BG44</f>
        <v>64032.732378287496</v>
      </c>
      <c r="CI44" s="48">
        <f>SUM(CI281)/BH279*BH44</f>
        <v>50697.632342252175</v>
      </c>
      <c r="CJ44" s="48">
        <f>SUM(CJ281)/BI279*BI44</f>
        <v>4068.2738297650112</v>
      </c>
      <c r="CK44" s="53"/>
      <c r="CL44" s="48">
        <f>SUM(CL281)/BK279*BK44</f>
        <v>0</v>
      </c>
      <c r="CM44" s="48">
        <f>SUM(CM281)/BL279*BL44</f>
        <v>0</v>
      </c>
      <c r="CN44" s="48">
        <f>SUM(CN281)/BM279*BM44</f>
        <v>0</v>
      </c>
      <c r="CO44" s="53"/>
      <c r="CP44" s="48">
        <f t="shared" si="3"/>
        <v>45.116</v>
      </c>
      <c r="CQ44" s="48">
        <f t="shared" si="4"/>
        <v>45.116</v>
      </c>
      <c r="CR44" s="48">
        <f t="shared" si="5"/>
        <v>0</v>
      </c>
      <c r="CS44" s="53"/>
      <c r="CT44" s="56"/>
      <c r="CU44" s="56"/>
      <c r="CV44" s="56"/>
      <c r="CW44" s="56"/>
      <c r="CX44" s="52"/>
      <c r="CY44" s="52">
        <v>2</v>
      </c>
      <c r="CZ44" s="52">
        <v>12340</v>
      </c>
    </row>
    <row r="45" spans="1:104" x14ac:dyDescent="0.2">
      <c r="A45" s="56">
        <v>29</v>
      </c>
      <c r="B45" s="66" t="s">
        <v>115</v>
      </c>
      <c r="C45" s="56"/>
      <c r="D45" s="60" t="s">
        <v>20</v>
      </c>
      <c r="E45" s="32">
        <v>42736</v>
      </c>
      <c r="F45" s="32">
        <v>43100</v>
      </c>
      <c r="G45" s="60" t="s">
        <v>20</v>
      </c>
      <c r="H45" s="48">
        <v>9800</v>
      </c>
      <c r="I45" s="56"/>
      <c r="J45" s="56">
        <v>20130.439999999999</v>
      </c>
      <c r="K45" s="37">
        <f t="shared" si="0"/>
        <v>71838.12</v>
      </c>
      <c r="L45" s="56">
        <v>37219.800000000003</v>
      </c>
      <c r="M45" s="56">
        <v>18154.560000000001</v>
      </c>
      <c r="N45" s="56">
        <v>16463.759999999998</v>
      </c>
      <c r="O45" s="56">
        <v>79422.87</v>
      </c>
      <c r="P45" s="37">
        <f t="shared" si="1"/>
        <v>79422.87</v>
      </c>
      <c r="Q45" s="37"/>
      <c r="R45" s="37"/>
      <c r="S45" s="37"/>
      <c r="T45" s="37"/>
      <c r="U45" s="37"/>
      <c r="V45" s="48">
        <v>13800</v>
      </c>
      <c r="W45" s="56"/>
      <c r="X45" s="56">
        <v>12545.69</v>
      </c>
      <c r="Y45" s="75">
        <v>430.7</v>
      </c>
      <c r="Z45" s="5">
        <f>SUM(AA45:AE45)</f>
        <v>17.82</v>
      </c>
      <c r="AA45" s="33">
        <v>0</v>
      </c>
      <c r="AB45" s="33">
        <v>3.95</v>
      </c>
      <c r="AC45" s="33">
        <v>5.71</v>
      </c>
      <c r="AD45" s="33">
        <v>4.16</v>
      </c>
      <c r="AE45" s="33">
        <v>4</v>
      </c>
      <c r="AF45" s="56"/>
      <c r="AG45" s="56"/>
      <c r="AH45" s="56"/>
      <c r="AI45" s="56"/>
      <c r="AJ45" s="56"/>
      <c r="AK45" s="56"/>
      <c r="AL45" s="56">
        <v>22998.59</v>
      </c>
      <c r="AM45" s="56"/>
      <c r="AN45" s="56"/>
      <c r="AO45" s="56">
        <v>11862.01</v>
      </c>
      <c r="AP45" s="56">
        <v>728.72</v>
      </c>
      <c r="AQ45" s="56">
        <v>34071.15</v>
      </c>
      <c r="AR45" s="56">
        <v>42202.48</v>
      </c>
      <c r="AS45" s="56">
        <v>5557.53</v>
      </c>
      <c r="AT45" s="56">
        <v>728.71500000000003</v>
      </c>
      <c r="AU45" s="56">
        <v>18126.02</v>
      </c>
      <c r="AV45" s="56">
        <v>23212.12</v>
      </c>
      <c r="AW45" s="56">
        <v>3231.96</v>
      </c>
      <c r="AX45" s="56">
        <v>0</v>
      </c>
      <c r="AY45" s="56">
        <v>0</v>
      </c>
      <c r="AZ45" s="56">
        <v>0</v>
      </c>
      <c r="BA45" s="56">
        <v>0</v>
      </c>
      <c r="BB45" s="56">
        <v>0</v>
      </c>
      <c r="BC45" s="56">
        <v>0</v>
      </c>
      <c r="BD45" s="56">
        <v>0</v>
      </c>
      <c r="BE45" s="56">
        <v>0</v>
      </c>
      <c r="BF45" s="96">
        <v>8724</v>
      </c>
      <c r="BG45" s="56">
        <v>32626.799999999999</v>
      </c>
      <c r="BH45" s="56">
        <v>22420.28</v>
      </c>
      <c r="BI45" s="56">
        <v>10206.52</v>
      </c>
      <c r="BJ45" s="56">
        <v>0</v>
      </c>
      <c r="BK45" s="56">
        <v>0</v>
      </c>
      <c r="BL45" s="56">
        <v>0</v>
      </c>
      <c r="BM45" s="56">
        <v>0</v>
      </c>
      <c r="BN45" s="96">
        <v>45.542000000000002</v>
      </c>
      <c r="BO45" s="56">
        <v>3687.17</v>
      </c>
      <c r="BP45" s="56">
        <v>3927.07</v>
      </c>
      <c r="BQ45" s="56">
        <v>751.77</v>
      </c>
      <c r="BR45" s="48">
        <f>SUM(BR281)/AQ279*AQ45</f>
        <v>32225.556587906216</v>
      </c>
      <c r="BS45" s="48">
        <f>SUM(BS281)/AR279*AR45</f>
        <v>44222.880923863217</v>
      </c>
      <c r="BT45" s="48">
        <f>SUM(BT281)/AS279*AS45</f>
        <v>722.73664966269939</v>
      </c>
      <c r="BU45" s="53"/>
      <c r="BV45" s="48">
        <f>SUM(BV281)/AU279*AU45</f>
        <v>18260.449844692586</v>
      </c>
      <c r="BW45" s="48">
        <f>SUM(BW281)/AV279*AV45</f>
        <v>24842.12531256822</v>
      </c>
      <c r="BX45" s="48">
        <f>SUM(BX281)/AW279*AW45</f>
        <v>759.52788433554565</v>
      </c>
      <c r="BY45" s="53"/>
      <c r="BZ45" s="48">
        <f>SUM(BZ281)/AY279*AY45</f>
        <v>0</v>
      </c>
      <c r="CA45" s="48">
        <f>SUM(CA281)/AZ279*AZ45</f>
        <v>0</v>
      </c>
      <c r="CB45" s="48">
        <f>SUM(CB281)/BA279*BA45</f>
        <v>0</v>
      </c>
      <c r="CC45" s="53"/>
      <c r="CD45" s="48">
        <f>SUM(CD281)/BC279*BC45</f>
        <v>0</v>
      </c>
      <c r="CE45" s="48">
        <f>SUM(CE281)/BD279*BD45</f>
        <v>0</v>
      </c>
      <c r="CF45" s="48">
        <f>SUM(CF281)/BE279*BE45</f>
        <v>0</v>
      </c>
      <c r="CG45" s="53"/>
      <c r="CH45" s="48">
        <f>SUM(CH281)/BG279*BG45</f>
        <v>34900.234052624575</v>
      </c>
      <c r="CI45" s="48">
        <f>SUM(CI281)/BH279*BH45</f>
        <v>28395.251743961227</v>
      </c>
      <c r="CJ45" s="48">
        <f>SUM(CJ281)/BI279*BI45</f>
        <v>2093.7522733149649</v>
      </c>
      <c r="CK45" s="53"/>
      <c r="CL45" s="48">
        <f>SUM(CL281)/BK279*BK45</f>
        <v>0</v>
      </c>
      <c r="CM45" s="48">
        <f>SUM(CM281)/BL279*BL45</f>
        <v>0</v>
      </c>
      <c r="CN45" s="48">
        <f>SUM(CN281)/BM279*BM45</f>
        <v>0</v>
      </c>
      <c r="CO45" s="53"/>
      <c r="CP45" s="48">
        <f t="shared" si="3"/>
        <v>45.542000000000002</v>
      </c>
      <c r="CQ45" s="48">
        <f t="shared" si="4"/>
        <v>45.542000000000002</v>
      </c>
      <c r="CR45" s="48">
        <f t="shared" si="5"/>
        <v>0</v>
      </c>
      <c r="CS45" s="53"/>
      <c r="CT45" s="56"/>
      <c r="CU45" s="56"/>
      <c r="CV45" s="56"/>
      <c r="CW45" s="56"/>
      <c r="CX45" s="52"/>
      <c r="CY45" s="52">
        <v>2</v>
      </c>
      <c r="CZ45" s="52">
        <v>0</v>
      </c>
    </row>
    <row r="46" spans="1:104" x14ac:dyDescent="0.2">
      <c r="A46" s="56">
        <v>30</v>
      </c>
      <c r="B46" s="66" t="s">
        <v>116</v>
      </c>
      <c r="C46" s="56"/>
      <c r="D46" s="60" t="s">
        <v>20</v>
      </c>
      <c r="E46" s="32">
        <v>42736</v>
      </c>
      <c r="F46" s="32">
        <v>43100</v>
      </c>
      <c r="G46" s="60" t="s">
        <v>20</v>
      </c>
      <c r="H46" s="48">
        <v>45600</v>
      </c>
      <c r="I46" s="56"/>
      <c r="J46" s="56">
        <v>74510.37</v>
      </c>
      <c r="K46" s="37">
        <f t="shared" si="0"/>
        <v>181304.58</v>
      </c>
      <c r="L46" s="56">
        <v>96961.38</v>
      </c>
      <c r="M46" s="56">
        <v>46057.68</v>
      </c>
      <c r="N46" s="56">
        <v>38285.519999999997</v>
      </c>
      <c r="O46" s="56">
        <v>157481.24</v>
      </c>
      <c r="P46" s="37">
        <f t="shared" si="1"/>
        <v>157481.24</v>
      </c>
      <c r="Q46" s="37"/>
      <c r="R46" s="37"/>
      <c r="S46" s="37"/>
      <c r="T46" s="37"/>
      <c r="U46" s="37"/>
      <c r="V46" s="48">
        <v>-18900</v>
      </c>
      <c r="W46" s="56"/>
      <c r="X46" s="56">
        <v>98333.71</v>
      </c>
      <c r="Y46" s="75">
        <v>216.49</v>
      </c>
      <c r="Z46" s="5">
        <f t="shared" si="2"/>
        <v>19.310000000000002</v>
      </c>
      <c r="AA46" s="33">
        <v>0</v>
      </c>
      <c r="AB46" s="33">
        <v>5.12</v>
      </c>
      <c r="AC46" s="33">
        <v>6.03</v>
      </c>
      <c r="AD46" s="33">
        <v>4.16</v>
      </c>
      <c r="AE46" s="33">
        <v>4</v>
      </c>
      <c r="AF46" s="56"/>
      <c r="AG46" s="56"/>
      <c r="AH46" s="56"/>
      <c r="AI46" s="56"/>
      <c r="AJ46" s="56"/>
      <c r="AK46" s="56"/>
      <c r="AL46" s="56">
        <v>197369.53</v>
      </c>
      <c r="AM46" s="56"/>
      <c r="AN46" s="56"/>
      <c r="AO46" s="56">
        <v>292525.06</v>
      </c>
      <c r="AP46" s="56">
        <v>1947.03</v>
      </c>
      <c r="AQ46" s="56">
        <v>101619.57</v>
      </c>
      <c r="AR46" s="56">
        <v>67169.64</v>
      </c>
      <c r="AS46" s="56">
        <v>67385.13</v>
      </c>
      <c r="AT46" s="56">
        <v>1947.0319999999999</v>
      </c>
      <c r="AU46" s="56">
        <v>47660.76</v>
      </c>
      <c r="AV46" s="56">
        <v>34413.33</v>
      </c>
      <c r="AW46" s="56">
        <v>33227.79</v>
      </c>
      <c r="AX46" s="56">
        <v>196.43299999999999</v>
      </c>
      <c r="AY46" s="56">
        <v>346462.76</v>
      </c>
      <c r="AZ46" s="56">
        <v>303694.02</v>
      </c>
      <c r="BA46" s="56">
        <v>182840.45</v>
      </c>
      <c r="BB46" s="56">
        <v>0</v>
      </c>
      <c r="BC46" s="56">
        <v>0</v>
      </c>
      <c r="BD46" s="56">
        <v>0</v>
      </c>
      <c r="BE46" s="56">
        <v>0</v>
      </c>
      <c r="BF46" s="96">
        <v>20937.131000000001</v>
      </c>
      <c r="BG46" s="56">
        <v>70730.03</v>
      </c>
      <c r="BH46" s="56">
        <v>36494.6</v>
      </c>
      <c r="BI46" s="56">
        <v>34235.43</v>
      </c>
      <c r="BJ46" s="56">
        <v>0</v>
      </c>
      <c r="BK46" s="56">
        <v>0</v>
      </c>
      <c r="BL46" s="56">
        <v>0</v>
      </c>
      <c r="BM46" s="56">
        <v>0</v>
      </c>
      <c r="BN46" s="96">
        <v>98.924000000000007</v>
      </c>
      <c r="BO46" s="56">
        <v>7992.79</v>
      </c>
      <c r="BP46" s="56">
        <v>6237.29</v>
      </c>
      <c r="BQ46" s="56">
        <v>6137.76</v>
      </c>
      <c r="BR46" s="48">
        <f>SUM(BR281)/AQ279*AQ46</f>
        <v>96114.959532440116</v>
      </c>
      <c r="BS46" s="48">
        <f>SUM(BS281)/AR279*AR46</f>
        <v>70385.318384577389</v>
      </c>
      <c r="BT46" s="48">
        <f>SUM(BT281)/AS279*AS46</f>
        <v>8763.192118312536</v>
      </c>
      <c r="BU46" s="53"/>
      <c r="BV46" s="48">
        <f>SUM(BV281)/AU279*AU46</f>
        <v>48014.231339253223</v>
      </c>
      <c r="BW46" s="48">
        <f>SUM(BW281)/AV279*AV46</f>
        <v>36829.908525492858</v>
      </c>
      <c r="BX46" s="48">
        <f>SUM(BX281)/AW279*AW46</f>
        <v>7808.7083503031599</v>
      </c>
      <c r="BY46" s="53"/>
      <c r="BZ46" s="48">
        <f>SUM(BZ281)/AY279*AY46</f>
        <v>348043.31771297642</v>
      </c>
      <c r="CA46" s="48">
        <f>SUM(CA281)/AZ279*AZ46</f>
        <v>309088.33971160778</v>
      </c>
      <c r="CB46" s="48">
        <f>SUM(CB281)/BA279*BA46</f>
        <v>54805.993376124628</v>
      </c>
      <c r="CC46" s="53"/>
      <c r="CD46" s="48">
        <f>SUM(CD281)/BC279*BC46</f>
        <v>0</v>
      </c>
      <c r="CE46" s="48">
        <f>SUM(CE281)/BD279*BD46</f>
        <v>0</v>
      </c>
      <c r="CF46" s="48">
        <f>SUM(CF281)/BE279*BE46</f>
        <v>0</v>
      </c>
      <c r="CG46" s="53"/>
      <c r="CH46" s="48">
        <f>SUM(CH281)/BG279*BG46</f>
        <v>75658.495517462885</v>
      </c>
      <c r="CI46" s="48">
        <f>SUM(CI281)/BH279*BH46</f>
        <v>46220.357386043681</v>
      </c>
      <c r="CJ46" s="48">
        <f>SUM(CJ281)/BI279*BI46</f>
        <v>7023.0117013845402</v>
      </c>
      <c r="CK46" s="53"/>
      <c r="CL46" s="48">
        <f>SUM(CL281)/BK279*BK46</f>
        <v>0</v>
      </c>
      <c r="CM46" s="48">
        <f>SUM(CM281)/BL279*BL46</f>
        <v>0</v>
      </c>
      <c r="CN46" s="48">
        <f>SUM(CN281)/BM279*BM46</f>
        <v>0</v>
      </c>
      <c r="CO46" s="53"/>
      <c r="CP46" s="48">
        <f t="shared" si="3"/>
        <v>98.924000000000007</v>
      </c>
      <c r="CQ46" s="48">
        <f t="shared" si="4"/>
        <v>98.924000000000007</v>
      </c>
      <c r="CR46" s="48">
        <f t="shared" si="5"/>
        <v>0</v>
      </c>
      <c r="CS46" s="53"/>
      <c r="CT46" s="56"/>
      <c r="CU46" s="56"/>
      <c r="CV46" s="56"/>
      <c r="CW46" s="56"/>
      <c r="CX46" s="52"/>
      <c r="CY46" s="52">
        <v>9</v>
      </c>
      <c r="CZ46" s="52">
        <v>1750</v>
      </c>
    </row>
    <row r="47" spans="1:104" x14ac:dyDescent="0.2">
      <c r="A47" s="56">
        <v>31</v>
      </c>
      <c r="B47" s="66" t="s">
        <v>117</v>
      </c>
      <c r="C47" s="56"/>
      <c r="D47" s="60" t="s">
        <v>20</v>
      </c>
      <c r="E47" s="32">
        <v>42736</v>
      </c>
      <c r="F47" s="32">
        <v>43100</v>
      </c>
      <c r="G47" s="60" t="s">
        <v>20</v>
      </c>
      <c r="H47" s="48">
        <v>92000</v>
      </c>
      <c r="I47" s="56"/>
      <c r="J47" s="56">
        <v>101588.47</v>
      </c>
      <c r="K47" s="37">
        <f t="shared" si="0"/>
        <v>521347.92000000004</v>
      </c>
      <c r="L47" s="56">
        <v>271745.40000000002</v>
      </c>
      <c r="M47" s="56">
        <v>136301.64000000001</v>
      </c>
      <c r="N47" s="56">
        <v>113300.88</v>
      </c>
      <c r="O47" s="56">
        <v>525795.15</v>
      </c>
      <c r="P47" s="37">
        <f t="shared" si="1"/>
        <v>525795.15</v>
      </c>
      <c r="Q47" s="37"/>
      <c r="R47" s="37"/>
      <c r="S47" s="37"/>
      <c r="T47" s="37"/>
      <c r="U47" s="37"/>
      <c r="V47" s="48">
        <v>78800</v>
      </c>
      <c r="W47" s="56"/>
      <c r="X47" s="56">
        <v>97141.24</v>
      </c>
      <c r="Y47" s="75">
        <v>439.97</v>
      </c>
      <c r="Z47" s="5">
        <f t="shared" ref="Z47:Z53" si="7">SUM(AA47:AE47)</f>
        <v>19.310000000000002</v>
      </c>
      <c r="AA47" s="33">
        <v>0</v>
      </c>
      <c r="AB47" s="33">
        <v>5.12</v>
      </c>
      <c r="AC47" s="33">
        <v>6.03</v>
      </c>
      <c r="AD47" s="33">
        <v>4.16</v>
      </c>
      <c r="AE47" s="33">
        <v>4</v>
      </c>
      <c r="AF47" s="56"/>
      <c r="AG47" s="56"/>
      <c r="AH47" s="56"/>
      <c r="AI47" s="56"/>
      <c r="AJ47" s="56"/>
      <c r="AK47" s="56"/>
      <c r="AL47" s="56">
        <v>428419.09</v>
      </c>
      <c r="AM47" s="56"/>
      <c r="AN47" s="56"/>
      <c r="AO47" s="56">
        <v>489754.39</v>
      </c>
      <c r="AP47" s="56">
        <v>5433.54</v>
      </c>
      <c r="AQ47" s="56">
        <v>262764.74</v>
      </c>
      <c r="AR47" s="56">
        <v>228072.5</v>
      </c>
      <c r="AS47" s="56">
        <v>178644.72</v>
      </c>
      <c r="AT47" s="56">
        <v>5433.5439999999999</v>
      </c>
      <c r="AU47" s="56">
        <v>133562.5</v>
      </c>
      <c r="AV47" s="56">
        <v>120321.49</v>
      </c>
      <c r="AW47" s="56">
        <v>93312.47</v>
      </c>
      <c r="AX47" s="56">
        <v>448.26100000000002</v>
      </c>
      <c r="AY47" s="56">
        <v>791087.27</v>
      </c>
      <c r="AZ47" s="56">
        <v>780973.1</v>
      </c>
      <c r="BA47" s="56">
        <v>205150.65</v>
      </c>
      <c r="BB47" s="56">
        <v>0</v>
      </c>
      <c r="BC47" s="56">
        <v>0</v>
      </c>
      <c r="BD47" s="56">
        <v>0</v>
      </c>
      <c r="BE47" s="56">
        <v>0</v>
      </c>
      <c r="BF47" s="96">
        <v>0</v>
      </c>
      <c r="BG47" s="56">
        <v>0</v>
      </c>
      <c r="BH47" s="56">
        <v>0</v>
      </c>
      <c r="BI47" s="56">
        <v>0</v>
      </c>
      <c r="BJ47" s="56">
        <v>0</v>
      </c>
      <c r="BK47" s="56">
        <v>0</v>
      </c>
      <c r="BL47" s="56">
        <v>0</v>
      </c>
      <c r="BM47" s="56">
        <v>0</v>
      </c>
      <c r="BN47" s="96">
        <v>194.81700000000001</v>
      </c>
      <c r="BO47" s="56">
        <v>15730.61</v>
      </c>
      <c r="BP47" s="56">
        <v>15905.49</v>
      </c>
      <c r="BQ47" s="56">
        <v>9183.7900000000009</v>
      </c>
      <c r="BR47" s="48">
        <f>SUM(BR281)/AQ279*AQ47</f>
        <v>248531.08856544213</v>
      </c>
      <c r="BS47" s="48">
        <f>SUM(BS281)/AR279*AR47</f>
        <v>238991.23960269141</v>
      </c>
      <c r="BT47" s="48">
        <f>SUM(BT281)/AS279*AS47</f>
        <v>23232.098866354485</v>
      </c>
      <c r="BU47" s="53"/>
      <c r="BV47" s="48">
        <f>SUM(BV281)/AU279*AU47</f>
        <v>134553.05314579557</v>
      </c>
      <c r="BW47" s="48">
        <f>SUM(BW281)/AV279*AV47</f>
        <v>128770.72548198632</v>
      </c>
      <c r="BX47" s="48">
        <f>SUM(BX281)/AW279*AW47</f>
        <v>21928.92947970398</v>
      </c>
      <c r="BY47" s="53"/>
      <c r="BZ47" s="48">
        <f>SUM(BZ281)/AY279*AY47</f>
        <v>794696.1978000208</v>
      </c>
      <c r="CA47" s="48">
        <f>SUM(CA281)/AZ279*AZ47</f>
        <v>794845.01814829092</v>
      </c>
      <c r="CB47" s="48">
        <f>SUM(CB281)/BA279*BA47</f>
        <v>61493.423173087031</v>
      </c>
      <c r="CC47" s="53"/>
      <c r="CD47" s="48">
        <f>SUM(CD281)/BC279*BC47</f>
        <v>0</v>
      </c>
      <c r="CE47" s="48">
        <f>SUM(CE281)/BD279*BD47</f>
        <v>0</v>
      </c>
      <c r="CF47" s="48">
        <f>SUM(CF281)/BE279*BE47</f>
        <v>0</v>
      </c>
      <c r="CG47" s="53"/>
      <c r="CH47" s="48">
        <f>SUM(CH281)/BG279*BG47</f>
        <v>0</v>
      </c>
      <c r="CI47" s="48">
        <f>SUM(CI281)/BH279*BH47</f>
        <v>0</v>
      </c>
      <c r="CJ47" s="48">
        <f>SUM(CJ281)/BI279*BI47</f>
        <v>0</v>
      </c>
      <c r="CK47" s="53"/>
      <c r="CL47" s="48">
        <f>SUM(CL281)/BK279*BK47</f>
        <v>0</v>
      </c>
      <c r="CM47" s="48">
        <f>SUM(CM281)/BL279*BL47</f>
        <v>0</v>
      </c>
      <c r="CN47" s="48">
        <f>SUM(CN281)/BM279*BM47</f>
        <v>0</v>
      </c>
      <c r="CO47" s="53"/>
      <c r="CP47" s="48">
        <f t="shared" si="3"/>
        <v>194.81700000000001</v>
      </c>
      <c r="CQ47" s="48">
        <f t="shared" si="4"/>
        <v>194.81700000000001</v>
      </c>
      <c r="CR47" s="48">
        <f t="shared" si="5"/>
        <v>0</v>
      </c>
      <c r="CS47" s="53"/>
      <c r="CT47" s="56">
        <v>1</v>
      </c>
      <c r="CU47" s="56">
        <v>1</v>
      </c>
      <c r="CV47" s="56">
        <v>0</v>
      </c>
      <c r="CW47" s="56">
        <v>346.76</v>
      </c>
      <c r="CX47" s="52"/>
      <c r="CY47" s="52">
        <v>4</v>
      </c>
      <c r="CZ47" s="52">
        <v>36758</v>
      </c>
    </row>
    <row r="48" spans="1:104" x14ac:dyDescent="0.2">
      <c r="A48" s="56">
        <v>32</v>
      </c>
      <c r="B48" s="66" t="s">
        <v>118</v>
      </c>
      <c r="C48" s="56"/>
      <c r="D48" s="60" t="s">
        <v>20</v>
      </c>
      <c r="E48" s="32">
        <v>42736</v>
      </c>
      <c r="F48" s="32">
        <v>43100</v>
      </c>
      <c r="G48" s="60" t="s">
        <v>20</v>
      </c>
      <c r="H48" s="48">
        <v>40500</v>
      </c>
      <c r="I48" s="56"/>
      <c r="J48" s="56">
        <v>11998.6</v>
      </c>
      <c r="K48" s="37">
        <f t="shared" si="0"/>
        <v>102126.06</v>
      </c>
      <c r="L48" s="56">
        <v>51452.28</v>
      </c>
      <c r="M48" s="56">
        <v>27671.64</v>
      </c>
      <c r="N48" s="56">
        <v>23002.14</v>
      </c>
      <c r="O48" s="56">
        <v>99755.45</v>
      </c>
      <c r="P48" s="37">
        <f t="shared" si="1"/>
        <v>99755.45</v>
      </c>
      <c r="Q48" s="37"/>
      <c r="R48" s="37"/>
      <c r="S48" s="37"/>
      <c r="T48" s="37"/>
      <c r="U48" s="37"/>
      <c r="V48" s="48">
        <v>37000</v>
      </c>
      <c r="W48" s="56"/>
      <c r="X48" s="56">
        <v>14369.21</v>
      </c>
      <c r="Y48" s="75">
        <v>247.9</v>
      </c>
      <c r="Z48" s="5">
        <f t="shared" si="7"/>
        <v>18.14</v>
      </c>
      <c r="AA48" s="33">
        <v>0</v>
      </c>
      <c r="AB48" s="33">
        <v>3.95</v>
      </c>
      <c r="AC48" s="33">
        <v>6.03</v>
      </c>
      <c r="AD48" s="33">
        <v>4.16</v>
      </c>
      <c r="AE48" s="33">
        <v>4</v>
      </c>
      <c r="AF48" s="56"/>
      <c r="AG48" s="56"/>
      <c r="AH48" s="56"/>
      <c r="AI48" s="56"/>
      <c r="AJ48" s="56"/>
      <c r="AK48" s="56"/>
      <c r="AL48" s="56">
        <v>6176.73</v>
      </c>
      <c r="AM48" s="56"/>
      <c r="AN48" s="56"/>
      <c r="AO48" s="56">
        <v>11827.01</v>
      </c>
      <c r="AP48" s="56">
        <v>1069.3</v>
      </c>
      <c r="AQ48" s="56">
        <v>42517.62</v>
      </c>
      <c r="AR48" s="56">
        <v>39743.9</v>
      </c>
      <c r="AS48" s="56">
        <v>6432.83</v>
      </c>
      <c r="AT48" s="56">
        <v>1069.3</v>
      </c>
      <c r="AU48" s="56">
        <v>26154.240000000002</v>
      </c>
      <c r="AV48" s="56">
        <v>24170.36</v>
      </c>
      <c r="AW48" s="56">
        <v>4074.95</v>
      </c>
      <c r="AX48" s="56">
        <v>0</v>
      </c>
      <c r="AY48" s="56">
        <v>0</v>
      </c>
      <c r="AZ48" s="56">
        <v>0</v>
      </c>
      <c r="BA48" s="56">
        <v>0</v>
      </c>
      <c r="BB48" s="56">
        <v>0</v>
      </c>
      <c r="BC48" s="56">
        <v>0</v>
      </c>
      <c r="BD48" s="56">
        <v>0</v>
      </c>
      <c r="BE48" s="56">
        <v>0</v>
      </c>
      <c r="BF48" s="96">
        <v>17086.795999999998</v>
      </c>
      <c r="BG48" s="56">
        <v>59470.19</v>
      </c>
      <c r="BH48" s="56">
        <v>47085.55</v>
      </c>
      <c r="BI48" s="56">
        <v>12384.64</v>
      </c>
      <c r="BJ48" s="56">
        <v>0</v>
      </c>
      <c r="BK48" s="56">
        <v>0</v>
      </c>
      <c r="BL48" s="56">
        <v>0</v>
      </c>
      <c r="BM48" s="56">
        <v>0</v>
      </c>
      <c r="BN48" s="96">
        <v>55.404000000000003</v>
      </c>
      <c r="BO48" s="56">
        <v>4471.68</v>
      </c>
      <c r="BP48" s="56">
        <v>4245.84</v>
      </c>
      <c r="BQ48" s="56">
        <v>652.39</v>
      </c>
      <c r="BR48" s="48">
        <f>SUM(BR281)/AQ279*AQ48</f>
        <v>40214.491418490223</v>
      </c>
      <c r="BS48" s="48">
        <f>SUM(BS281)/AR279*AR48</f>
        <v>41646.598900110308</v>
      </c>
      <c r="BT48" s="48">
        <f>SUM(BT281)/AS279*AS48</f>
        <v>836.5662447255711</v>
      </c>
      <c r="BU48" s="53"/>
      <c r="BV48" s="48">
        <f>SUM(BV281)/AU279*AU48</f>
        <v>26348.210348772242</v>
      </c>
      <c r="BW48" s="48">
        <f>SUM(BW281)/AV279*AV48</f>
        <v>25867.65499962461</v>
      </c>
      <c r="BX48" s="48">
        <f>SUM(BX281)/AW279*AW48</f>
        <v>957.63504259741194</v>
      </c>
      <c r="BY48" s="53"/>
      <c r="BZ48" s="48">
        <f>SUM(BZ281)/AY279*AY48</f>
        <v>0</v>
      </c>
      <c r="CA48" s="48">
        <f>SUM(CA281)/AZ279*AZ48</f>
        <v>0</v>
      </c>
      <c r="CB48" s="48">
        <f>SUM(CB281)/BA279*BA48</f>
        <v>0</v>
      </c>
      <c r="CC48" s="53"/>
      <c r="CD48" s="48">
        <f>SUM(CD281)/BC279*BC48</f>
        <v>0</v>
      </c>
      <c r="CE48" s="48">
        <f>SUM(CE281)/BD279*BD48</f>
        <v>0</v>
      </c>
      <c r="CF48" s="48">
        <f>SUM(CF281)/BE279*BE48</f>
        <v>0</v>
      </c>
      <c r="CG48" s="53"/>
      <c r="CH48" s="48">
        <f>SUM(CH281)/BG279*BG48</f>
        <v>63614.07033953847</v>
      </c>
      <c r="CI48" s="48">
        <f>SUM(CI281)/BH279*BH48</f>
        <v>59633.780030975249</v>
      </c>
      <c r="CJ48" s="48">
        <f>SUM(CJ281)/BI279*BI48</f>
        <v>2540.5689847457743</v>
      </c>
      <c r="CK48" s="53"/>
      <c r="CL48" s="48">
        <f>SUM(CL281)/BK279*BK48</f>
        <v>0</v>
      </c>
      <c r="CM48" s="48">
        <f>SUM(CM281)/BL279*BL48</f>
        <v>0</v>
      </c>
      <c r="CN48" s="48">
        <f>SUM(CN281)/BM279*BM48</f>
        <v>0</v>
      </c>
      <c r="CO48" s="53"/>
      <c r="CP48" s="48">
        <f t="shared" si="3"/>
        <v>55.404000000000003</v>
      </c>
      <c r="CQ48" s="48">
        <f t="shared" si="4"/>
        <v>55.404000000000003</v>
      </c>
      <c r="CR48" s="48">
        <f t="shared" si="5"/>
        <v>0</v>
      </c>
      <c r="CS48" s="53"/>
      <c r="CT48" s="56"/>
      <c r="CU48" s="56"/>
      <c r="CV48" s="56"/>
      <c r="CW48" s="56"/>
      <c r="CX48" s="52"/>
      <c r="CY48" s="52">
        <v>2</v>
      </c>
      <c r="CZ48" s="52">
        <v>13654</v>
      </c>
    </row>
    <row r="49" spans="1:104" x14ac:dyDescent="0.2">
      <c r="A49" s="56">
        <v>33</v>
      </c>
      <c r="B49" s="66" t="s">
        <v>119</v>
      </c>
      <c r="C49" s="56"/>
      <c r="D49" s="60" t="s">
        <v>20</v>
      </c>
      <c r="E49" s="32">
        <v>42736</v>
      </c>
      <c r="F49" s="32">
        <v>43100</v>
      </c>
      <c r="G49" s="60" t="s">
        <v>20</v>
      </c>
      <c r="H49" s="48">
        <v>21000</v>
      </c>
      <c r="I49" s="56"/>
      <c r="J49" s="56">
        <v>976.12</v>
      </c>
      <c r="K49" s="37">
        <f t="shared" si="0"/>
        <v>23377.86</v>
      </c>
      <c r="L49" s="56">
        <v>9342.9599999999991</v>
      </c>
      <c r="M49" s="56">
        <v>7360.32</v>
      </c>
      <c r="N49" s="56">
        <v>6674.58</v>
      </c>
      <c r="O49" s="56">
        <v>22916</v>
      </c>
      <c r="P49" s="37">
        <f t="shared" si="1"/>
        <v>22916</v>
      </c>
      <c r="Q49" s="37"/>
      <c r="R49" s="37"/>
      <c r="S49" s="37"/>
      <c r="T49" s="37"/>
      <c r="U49" s="37"/>
      <c r="V49" s="48">
        <v>24300</v>
      </c>
      <c r="W49" s="56"/>
      <c r="X49" s="56">
        <v>1437.98</v>
      </c>
      <c r="Y49" s="75">
        <v>426.6</v>
      </c>
      <c r="Z49" s="5">
        <f t="shared" si="7"/>
        <v>14.26</v>
      </c>
      <c r="AA49" s="33">
        <v>0</v>
      </c>
      <c r="AB49" s="33">
        <v>2.83</v>
      </c>
      <c r="AC49" s="33">
        <v>3.27</v>
      </c>
      <c r="AD49" s="33">
        <v>4.16</v>
      </c>
      <c r="AE49" s="33">
        <v>4</v>
      </c>
      <c r="AF49" s="56"/>
      <c r="AG49" s="56"/>
      <c r="AH49" s="56"/>
      <c r="AI49" s="56"/>
      <c r="AJ49" s="56"/>
      <c r="AK49" s="56"/>
      <c r="AL49" s="56">
        <v>263.02</v>
      </c>
      <c r="AM49" s="56"/>
      <c r="AN49" s="56"/>
      <c r="AO49" s="56">
        <v>430.81</v>
      </c>
      <c r="AP49" s="56">
        <v>126.49</v>
      </c>
      <c r="AQ49" s="56">
        <v>6017.16</v>
      </c>
      <c r="AR49" s="56">
        <v>5872.27</v>
      </c>
      <c r="AS49" s="56">
        <v>354.93</v>
      </c>
      <c r="AT49" s="56">
        <v>0</v>
      </c>
      <c r="AU49" s="56">
        <v>0</v>
      </c>
      <c r="AV49" s="56">
        <v>0</v>
      </c>
      <c r="AW49" s="56">
        <v>0</v>
      </c>
      <c r="AX49" s="56">
        <v>0</v>
      </c>
      <c r="AY49" s="56">
        <v>0</v>
      </c>
      <c r="AZ49" s="56">
        <v>0</v>
      </c>
      <c r="BA49" s="56">
        <v>0</v>
      </c>
      <c r="BB49" s="56">
        <v>0</v>
      </c>
      <c r="BC49" s="56">
        <v>0</v>
      </c>
      <c r="BD49" s="56">
        <v>0</v>
      </c>
      <c r="BE49" s="56">
        <v>0</v>
      </c>
      <c r="BF49" s="96">
        <v>0</v>
      </c>
      <c r="BG49" s="56">
        <v>0</v>
      </c>
      <c r="BH49" s="56">
        <v>0</v>
      </c>
      <c r="BI49" s="56">
        <v>0</v>
      </c>
      <c r="BJ49" s="56">
        <v>0</v>
      </c>
      <c r="BK49" s="56">
        <v>0</v>
      </c>
      <c r="BL49" s="56">
        <v>0</v>
      </c>
      <c r="BM49" s="56">
        <v>0</v>
      </c>
      <c r="BN49" s="96">
        <v>16.273</v>
      </c>
      <c r="BO49" s="56">
        <v>1312.76</v>
      </c>
      <c r="BP49" s="56">
        <v>1289.8599999999999</v>
      </c>
      <c r="BQ49" s="56">
        <v>75.88</v>
      </c>
      <c r="BR49" s="48">
        <f>SUM(BR281)/AQ279*AQ49</f>
        <v>5691.2176453828461</v>
      </c>
      <c r="BS49" s="48">
        <f>SUM(BS281)/AR279*AR49</f>
        <v>6153.3989699840922</v>
      </c>
      <c r="BT49" s="48">
        <f>SUM(BT281)/AS279*AS49</f>
        <v>46.15736110552384</v>
      </c>
      <c r="BU49" s="53"/>
      <c r="BV49" s="48">
        <f>SUM(BV281)/AU279*AU49</f>
        <v>0</v>
      </c>
      <c r="BW49" s="48">
        <f>SUM(BW281)/AV279*AV49</f>
        <v>0</v>
      </c>
      <c r="BX49" s="48">
        <f>SUM(BX281)/AW279*AW49</f>
        <v>0</v>
      </c>
      <c r="BY49" s="53"/>
      <c r="BZ49" s="48">
        <f>SUM(BZ281)/AY279*AY49</f>
        <v>0</v>
      </c>
      <c r="CA49" s="48">
        <f>SUM(CA281)/AZ279*AZ49</f>
        <v>0</v>
      </c>
      <c r="CB49" s="48">
        <f>SUM(CB281)/BA279*BA49</f>
        <v>0</v>
      </c>
      <c r="CC49" s="53"/>
      <c r="CD49" s="48">
        <f>SUM(CD281)/BC279*BC49</f>
        <v>0</v>
      </c>
      <c r="CE49" s="48">
        <f>SUM(CE281)/BD279*BD49</f>
        <v>0</v>
      </c>
      <c r="CF49" s="48">
        <f>SUM(CF281)/BE279*BE49</f>
        <v>0</v>
      </c>
      <c r="CG49" s="53"/>
      <c r="CH49" s="48">
        <f>SUM(CH281)/BG279*BG49</f>
        <v>0</v>
      </c>
      <c r="CI49" s="48">
        <f>SUM(CI281)/BH279*BH49</f>
        <v>0</v>
      </c>
      <c r="CJ49" s="48">
        <f>SUM(CJ281)/BI279*BI49</f>
        <v>0</v>
      </c>
      <c r="CK49" s="53"/>
      <c r="CL49" s="48">
        <f>SUM(CL281)/BK279*BK49</f>
        <v>0</v>
      </c>
      <c r="CM49" s="48">
        <f>SUM(CM281)/BL279*BL49</f>
        <v>0</v>
      </c>
      <c r="CN49" s="48">
        <f>SUM(CN281)/BM279*BM49</f>
        <v>0</v>
      </c>
      <c r="CO49" s="53"/>
      <c r="CP49" s="48">
        <f t="shared" si="3"/>
        <v>16.273</v>
      </c>
      <c r="CQ49" s="48">
        <f t="shared" si="4"/>
        <v>16.273</v>
      </c>
      <c r="CR49" s="48">
        <f t="shared" si="5"/>
        <v>0</v>
      </c>
      <c r="CS49" s="53"/>
      <c r="CT49" s="56"/>
      <c r="CU49" s="56"/>
      <c r="CV49" s="56"/>
      <c r="CW49" s="56"/>
      <c r="CX49" s="52"/>
      <c r="CY49" s="52"/>
      <c r="CZ49" s="52"/>
    </row>
    <row r="50" spans="1:104" x14ac:dyDescent="0.2">
      <c r="A50" s="56">
        <v>34</v>
      </c>
      <c r="B50" s="66" t="s">
        <v>120</v>
      </c>
      <c r="C50" s="56"/>
      <c r="D50" s="60" t="s">
        <v>20</v>
      </c>
      <c r="E50" s="32">
        <v>42736</v>
      </c>
      <c r="F50" s="32">
        <v>43100</v>
      </c>
      <c r="G50" s="60" t="s">
        <v>20</v>
      </c>
      <c r="H50" s="48">
        <v>49600</v>
      </c>
      <c r="I50" s="56"/>
      <c r="J50" s="56">
        <v>83579.100000000006</v>
      </c>
      <c r="K50" s="37">
        <f t="shared" si="0"/>
        <v>235497.9</v>
      </c>
      <c r="L50" s="56">
        <v>126864</v>
      </c>
      <c r="M50" s="56">
        <v>59322.239999999998</v>
      </c>
      <c r="N50" s="56">
        <v>49311.66</v>
      </c>
      <c r="O50" s="56">
        <v>190723.56</v>
      </c>
      <c r="P50" s="37">
        <f t="shared" si="1"/>
        <v>190723.56</v>
      </c>
      <c r="Q50" s="37"/>
      <c r="R50" s="37"/>
      <c r="S50" s="37"/>
      <c r="T50" s="37"/>
      <c r="U50" s="37"/>
      <c r="V50" s="48">
        <v>43000</v>
      </c>
      <c r="W50" s="56"/>
      <c r="X50" s="56">
        <v>128353.44</v>
      </c>
      <c r="Y50" s="75">
        <v>799.62</v>
      </c>
      <c r="Z50" s="5">
        <f t="shared" si="7"/>
        <v>19.48</v>
      </c>
      <c r="AA50" s="33">
        <v>1.34</v>
      </c>
      <c r="AB50" s="33">
        <v>3.95</v>
      </c>
      <c r="AC50" s="33">
        <v>6.03</v>
      </c>
      <c r="AD50" s="33">
        <v>4.16</v>
      </c>
      <c r="AE50" s="33">
        <v>4</v>
      </c>
      <c r="AF50" s="56"/>
      <c r="AG50" s="56"/>
      <c r="AH50" s="56"/>
      <c r="AI50" s="56"/>
      <c r="AJ50" s="56"/>
      <c r="AK50" s="56"/>
      <c r="AL50" s="56">
        <v>43294.77</v>
      </c>
      <c r="AM50" s="56"/>
      <c r="AN50" s="56"/>
      <c r="AO50" s="56">
        <v>118210.87</v>
      </c>
      <c r="AP50" s="56">
        <v>2367.42</v>
      </c>
      <c r="AQ50" s="56">
        <v>99507.11</v>
      </c>
      <c r="AR50" s="56">
        <v>57039.58</v>
      </c>
      <c r="AS50" s="56">
        <v>68463.039999999994</v>
      </c>
      <c r="AT50" s="56">
        <v>2367.422</v>
      </c>
      <c r="AU50" s="56">
        <v>58650.61</v>
      </c>
      <c r="AV50" s="56">
        <v>34565.03</v>
      </c>
      <c r="AW50" s="56">
        <v>39597.75</v>
      </c>
      <c r="AX50" s="56">
        <v>0</v>
      </c>
      <c r="AY50" s="56">
        <v>0</v>
      </c>
      <c r="AZ50" s="56">
        <v>0</v>
      </c>
      <c r="BA50" s="56">
        <v>0</v>
      </c>
      <c r="BB50" s="56">
        <v>0</v>
      </c>
      <c r="BC50" s="56">
        <v>0</v>
      </c>
      <c r="BD50" s="56">
        <v>0</v>
      </c>
      <c r="BE50" s="56">
        <v>0</v>
      </c>
      <c r="BF50" s="96">
        <v>29530</v>
      </c>
      <c r="BG50" s="56">
        <v>99287.07</v>
      </c>
      <c r="BH50" s="56">
        <v>49370.99</v>
      </c>
      <c r="BI50" s="56">
        <v>49916.08</v>
      </c>
      <c r="BJ50" s="56">
        <v>0</v>
      </c>
      <c r="BK50" s="56">
        <v>0</v>
      </c>
      <c r="BL50" s="56">
        <v>0</v>
      </c>
      <c r="BM50" s="56">
        <v>0</v>
      </c>
      <c r="BN50" s="96">
        <v>87.290999999999997</v>
      </c>
      <c r="BO50" s="56">
        <v>7056.36</v>
      </c>
      <c r="BP50" s="56">
        <v>4914.6899999999996</v>
      </c>
      <c r="BQ50" s="56">
        <v>3928.76</v>
      </c>
      <c r="BR50" s="48">
        <f>SUM(BR281)/AQ279*AQ50</f>
        <v>94116.928962010628</v>
      </c>
      <c r="BS50" s="48">
        <f>SUM(BS281)/AR279*AR50</f>
        <v>59770.292037035972</v>
      </c>
      <c r="BT50" s="48">
        <f>SUM(BT281)/AS279*AS50</f>
        <v>8903.3704101144522</v>
      </c>
      <c r="BU50" s="53"/>
      <c r="BV50" s="48">
        <f>SUM(BV281)/AU279*AU50</f>
        <v>59085.586480960817</v>
      </c>
      <c r="BW50" s="48">
        <f>SUM(BW281)/AV279*AV50</f>
        <v>36992.261227870607</v>
      </c>
      <c r="BX50" s="48">
        <f>SUM(BX281)/AW279*AW50</f>
        <v>9305.6830164815947</v>
      </c>
      <c r="BY50" s="53"/>
      <c r="BZ50" s="48">
        <f>SUM(BZ281)/AY279*AY50</f>
        <v>0</v>
      </c>
      <c r="CA50" s="48">
        <f>SUM(CA281)/AZ279*AZ50</f>
        <v>0</v>
      </c>
      <c r="CB50" s="48">
        <f>SUM(CB281)/BA279*BA50</f>
        <v>0</v>
      </c>
      <c r="CC50" s="53"/>
      <c r="CD50" s="48">
        <f>SUM(CD281)/BC279*BC50</f>
        <v>0</v>
      </c>
      <c r="CE50" s="48">
        <f>SUM(CE281)/BD279*BD50</f>
        <v>0</v>
      </c>
      <c r="CF50" s="48">
        <f>SUM(CF281)/BE279*BE50</f>
        <v>0</v>
      </c>
      <c r="CG50" s="53"/>
      <c r="CH50" s="48">
        <f>SUM(CH281)/BG279*BG50</f>
        <v>106205.38886434834</v>
      </c>
      <c r="CI50" s="48">
        <f>SUM(CI281)/BH279*BH50</f>
        <v>62528.286439714066</v>
      </c>
      <c r="CJ50" s="48">
        <f>SUM(CJ281)/BI279*BI50</f>
        <v>10239.71990207942</v>
      </c>
      <c r="CK50" s="53"/>
      <c r="CL50" s="48">
        <f>SUM(CL281)/BK279*BK50</f>
        <v>0</v>
      </c>
      <c r="CM50" s="48">
        <f>SUM(CM281)/BL279*BL50</f>
        <v>0</v>
      </c>
      <c r="CN50" s="48">
        <f>SUM(CN281)/BM279*BM50</f>
        <v>0</v>
      </c>
      <c r="CO50" s="53"/>
      <c r="CP50" s="48">
        <f t="shared" si="3"/>
        <v>87.290999999999997</v>
      </c>
      <c r="CQ50" s="48">
        <f t="shared" si="4"/>
        <v>87.290999999999997</v>
      </c>
      <c r="CR50" s="48">
        <f t="shared" si="5"/>
        <v>0</v>
      </c>
      <c r="CS50" s="53"/>
      <c r="CT50" s="56"/>
      <c r="CU50" s="56"/>
      <c r="CV50" s="56"/>
      <c r="CW50" s="56"/>
      <c r="CX50" s="52"/>
      <c r="CY50" s="52">
        <v>10</v>
      </c>
      <c r="CZ50" s="52">
        <v>0</v>
      </c>
    </row>
    <row r="51" spans="1:104" x14ac:dyDescent="0.2">
      <c r="A51" s="56">
        <v>35</v>
      </c>
      <c r="B51" s="66" t="s">
        <v>121</v>
      </c>
      <c r="C51" s="56"/>
      <c r="D51" s="60" t="s">
        <v>20</v>
      </c>
      <c r="E51" s="32">
        <v>42736</v>
      </c>
      <c r="F51" s="32">
        <v>43100</v>
      </c>
      <c r="G51" s="60" t="s">
        <v>20</v>
      </c>
      <c r="H51" s="48">
        <v>30600</v>
      </c>
      <c r="I51" s="56"/>
      <c r="J51" s="56">
        <v>162034.97</v>
      </c>
      <c r="K51" s="37">
        <f t="shared" si="0"/>
        <v>243079.44</v>
      </c>
      <c r="L51" s="56">
        <v>138433.29999999999</v>
      </c>
      <c r="M51" s="56">
        <v>55272.32</v>
      </c>
      <c r="N51" s="56">
        <v>49373.82</v>
      </c>
      <c r="O51" s="56">
        <v>336842.47</v>
      </c>
      <c r="P51" s="37">
        <f t="shared" si="1"/>
        <v>336842.47</v>
      </c>
      <c r="Q51" s="37"/>
      <c r="R51" s="37"/>
      <c r="S51" s="37"/>
      <c r="T51" s="37"/>
      <c r="U51" s="37"/>
      <c r="V51" s="48">
        <v>37800</v>
      </c>
      <c r="W51" s="56"/>
      <c r="X51" s="56">
        <v>68271.94</v>
      </c>
      <c r="Y51" s="75">
        <v>432.5</v>
      </c>
      <c r="Z51" s="5">
        <f t="shared" si="7"/>
        <v>22.869999999999997</v>
      </c>
      <c r="AA51" s="33">
        <v>2.39</v>
      </c>
      <c r="AB51" s="33">
        <v>3.95</v>
      </c>
      <c r="AC51" s="33">
        <v>8.3699999999999992</v>
      </c>
      <c r="AD51" s="33">
        <v>4.16</v>
      </c>
      <c r="AE51" s="33">
        <v>4</v>
      </c>
      <c r="AF51" s="56"/>
      <c r="AG51" s="56"/>
      <c r="AH51" s="56"/>
      <c r="AI51" s="56"/>
      <c r="AJ51" s="56"/>
      <c r="AK51" s="56"/>
      <c r="AL51" s="56">
        <v>18531.39</v>
      </c>
      <c r="AM51" s="56"/>
      <c r="AN51" s="56"/>
      <c r="AO51" s="56">
        <v>22551.06</v>
      </c>
      <c r="AP51" s="56">
        <v>1041</v>
      </c>
      <c r="AQ51" s="56">
        <v>45540.53</v>
      </c>
      <c r="AR51" s="56">
        <v>44351.65</v>
      </c>
      <c r="AS51" s="56">
        <v>12409.6</v>
      </c>
      <c r="AT51" s="56">
        <v>1041.001</v>
      </c>
      <c r="AU51" s="56">
        <v>27344.02</v>
      </c>
      <c r="AV51" s="56">
        <v>27762.85</v>
      </c>
      <c r="AW51" s="56">
        <v>6182.3</v>
      </c>
      <c r="AX51" s="56">
        <v>0</v>
      </c>
      <c r="AY51" s="56">
        <v>0</v>
      </c>
      <c r="AZ51" s="56">
        <v>0</v>
      </c>
      <c r="BA51" s="56">
        <v>0</v>
      </c>
      <c r="BB51" s="56">
        <v>0</v>
      </c>
      <c r="BC51" s="56">
        <v>0</v>
      </c>
      <c r="BD51" s="56">
        <v>0</v>
      </c>
      <c r="BE51" s="56">
        <v>0</v>
      </c>
      <c r="BF51" s="96">
        <v>17403</v>
      </c>
      <c r="BG51" s="56">
        <v>58556.61</v>
      </c>
      <c r="BH51" s="56">
        <v>43489.36</v>
      </c>
      <c r="BI51" s="56">
        <v>15067.25</v>
      </c>
      <c r="BJ51" s="56">
        <v>0</v>
      </c>
      <c r="BK51" s="56">
        <v>0</v>
      </c>
      <c r="BL51" s="56">
        <v>0</v>
      </c>
      <c r="BM51" s="56">
        <v>0</v>
      </c>
      <c r="BN51" s="96">
        <v>42.716999999999999</v>
      </c>
      <c r="BO51" s="56">
        <v>3452.87</v>
      </c>
      <c r="BP51" s="56">
        <v>3406.8</v>
      </c>
      <c r="BQ51" s="56">
        <v>755.61</v>
      </c>
      <c r="BR51" s="48">
        <f>SUM(BR281)/AQ279*AQ51</f>
        <v>43073.654002234754</v>
      </c>
      <c r="BS51" s="48">
        <f>SUM(BS281)/AR279*AR51</f>
        <v>46474.94025770187</v>
      </c>
      <c r="BT51" s="48">
        <f>SUM(BT281)/AS279*AS51</f>
        <v>1613.8235380923245</v>
      </c>
      <c r="BU51" s="53"/>
      <c r="BV51" s="48">
        <f>SUM(BV281)/AU279*AU51</f>
        <v>27546.814235131096</v>
      </c>
      <c r="BW51" s="48">
        <f>SUM(BW281)/AV279*AV51</f>
        <v>29712.417423916238</v>
      </c>
      <c r="BX51" s="48">
        <f>SUM(BX281)/AW279*AW51</f>
        <v>1452.8735625835852</v>
      </c>
      <c r="BY51" s="53"/>
      <c r="BZ51" s="48">
        <f>SUM(BZ281)/AY279*AY51</f>
        <v>0</v>
      </c>
      <c r="CA51" s="48">
        <f>SUM(CA281)/AZ279*AZ51</f>
        <v>0</v>
      </c>
      <c r="CB51" s="48">
        <f>SUM(CB281)/BA279*BA51</f>
        <v>0</v>
      </c>
      <c r="CC51" s="53"/>
      <c r="CD51" s="48">
        <f>SUM(CD281)/BC279*BC51</f>
        <v>0</v>
      </c>
      <c r="CE51" s="48">
        <f>SUM(CE281)/BD279*BD51</f>
        <v>0</v>
      </c>
      <c r="CF51" s="48">
        <f>SUM(CF281)/BE279*BE51</f>
        <v>0</v>
      </c>
      <c r="CG51" s="53"/>
      <c r="CH51" s="48">
        <f>SUM(CH281)/BG279*BG51</f>
        <v>62636.832123538225</v>
      </c>
      <c r="CI51" s="48">
        <f>SUM(CI281)/BH279*BH51</f>
        <v>55079.210669258267</v>
      </c>
      <c r="CJ51" s="48">
        <f>SUM(CJ281)/BI279*BI51</f>
        <v>3090.8761203725562</v>
      </c>
      <c r="CK51" s="53"/>
      <c r="CL51" s="48">
        <f>SUM(CL281)/BK279*BK51</f>
        <v>0</v>
      </c>
      <c r="CM51" s="48">
        <f>SUM(CM281)/BL279*BL51</f>
        <v>0</v>
      </c>
      <c r="CN51" s="48">
        <f>SUM(CN281)/BM279*BM51</f>
        <v>0</v>
      </c>
      <c r="CO51" s="53"/>
      <c r="CP51" s="48">
        <f t="shared" si="3"/>
        <v>42.716999999999999</v>
      </c>
      <c r="CQ51" s="48">
        <f t="shared" si="4"/>
        <v>42.716999999999999</v>
      </c>
      <c r="CR51" s="48">
        <f t="shared" si="5"/>
        <v>0</v>
      </c>
      <c r="CS51" s="53"/>
      <c r="CT51" s="56"/>
      <c r="CU51" s="56"/>
      <c r="CV51" s="56"/>
      <c r="CW51" s="56"/>
      <c r="CX51" s="52">
        <v>8</v>
      </c>
      <c r="CY51" s="52">
        <v>6</v>
      </c>
      <c r="CZ51" s="52">
        <v>119884.64</v>
      </c>
    </row>
    <row r="52" spans="1:104" x14ac:dyDescent="0.2">
      <c r="A52" s="56">
        <v>36</v>
      </c>
      <c r="B52" s="66" t="s">
        <v>122</v>
      </c>
      <c r="C52" s="56"/>
      <c r="D52" s="60" t="s">
        <v>20</v>
      </c>
      <c r="E52" s="32">
        <v>42736</v>
      </c>
      <c r="F52" s="32">
        <v>43100</v>
      </c>
      <c r="G52" s="60" t="s">
        <v>20</v>
      </c>
      <c r="H52" s="48">
        <v>0</v>
      </c>
      <c r="I52" s="56"/>
      <c r="J52" s="56">
        <v>0</v>
      </c>
      <c r="K52" s="37">
        <f t="shared" si="0"/>
        <v>172842.8</v>
      </c>
      <c r="L52" s="56">
        <v>105126.64</v>
      </c>
      <c r="M52" s="56">
        <v>36276.480000000003</v>
      </c>
      <c r="N52" s="56">
        <v>31439.68</v>
      </c>
      <c r="O52" s="56">
        <v>122106.37</v>
      </c>
      <c r="P52" s="37">
        <f t="shared" si="1"/>
        <v>122106.37</v>
      </c>
      <c r="Q52" s="37"/>
      <c r="R52" s="37"/>
      <c r="S52" s="37"/>
      <c r="T52" s="37"/>
      <c r="U52" s="37"/>
      <c r="V52" s="48">
        <v>30200</v>
      </c>
      <c r="W52" s="56"/>
      <c r="X52" s="56">
        <v>50736.43</v>
      </c>
      <c r="Y52" s="75">
        <v>423.3</v>
      </c>
      <c r="Z52" s="5">
        <f t="shared" si="7"/>
        <v>22.869999999999997</v>
      </c>
      <c r="AA52" s="33">
        <v>2.39</v>
      </c>
      <c r="AB52" s="33">
        <v>3.95</v>
      </c>
      <c r="AC52" s="33">
        <v>8.3699999999999992</v>
      </c>
      <c r="AD52" s="33">
        <v>4.16</v>
      </c>
      <c r="AE52" s="33">
        <v>4</v>
      </c>
      <c r="AF52" s="56"/>
      <c r="AG52" s="56"/>
      <c r="AH52" s="56"/>
      <c r="AI52" s="56"/>
      <c r="AJ52" s="56"/>
      <c r="AK52" s="56"/>
      <c r="AL52" s="56"/>
      <c r="AM52" s="56"/>
      <c r="AN52" s="56"/>
      <c r="AO52" s="56">
        <v>29375.27</v>
      </c>
      <c r="AP52" s="56">
        <v>887.09</v>
      </c>
      <c r="AQ52" s="56">
        <v>36790.28</v>
      </c>
      <c r="AR52" s="56">
        <v>21997.58</v>
      </c>
      <c r="AS52" s="56">
        <v>14792.7</v>
      </c>
      <c r="AT52" s="56">
        <v>887.09100000000001</v>
      </c>
      <c r="AU52" s="56">
        <v>23481.33</v>
      </c>
      <c r="AV52" s="56">
        <v>14044.99</v>
      </c>
      <c r="AW52" s="56">
        <v>9436.34</v>
      </c>
      <c r="AX52" s="56">
        <v>0</v>
      </c>
      <c r="AY52" s="56">
        <v>0</v>
      </c>
      <c r="AZ52" s="56">
        <v>0</v>
      </c>
      <c r="BA52" s="56">
        <v>0</v>
      </c>
      <c r="BB52" s="56">
        <v>0</v>
      </c>
      <c r="BC52" s="56">
        <v>0</v>
      </c>
      <c r="BD52" s="56">
        <v>0</v>
      </c>
      <c r="BE52" s="56">
        <v>0</v>
      </c>
      <c r="BF52" s="96">
        <v>20863.599999999999</v>
      </c>
      <c r="BG52" s="56">
        <v>71939.5</v>
      </c>
      <c r="BH52" s="56">
        <v>47621.75</v>
      </c>
      <c r="BI52" s="56">
        <v>24317.75</v>
      </c>
      <c r="BJ52" s="56">
        <v>0</v>
      </c>
      <c r="BK52" s="56">
        <v>0</v>
      </c>
      <c r="BL52" s="56">
        <v>0</v>
      </c>
      <c r="BM52" s="56">
        <v>0</v>
      </c>
      <c r="BN52" s="96">
        <v>53.744</v>
      </c>
      <c r="BO52" s="56">
        <v>4512.22</v>
      </c>
      <c r="BP52" s="56">
        <v>3328.8</v>
      </c>
      <c r="BQ52" s="56">
        <v>1183.42</v>
      </c>
      <c r="BR52" s="48">
        <f>SUM(BR281)/AQ279*AQ52</f>
        <v>34797.394570623946</v>
      </c>
      <c r="BS52" s="48">
        <f>SUM(BS281)/AR279*AR52</f>
        <v>23050.69183027052</v>
      </c>
      <c r="BT52" s="48">
        <f>SUM(BT281)/AS279*AS52</f>
        <v>1923.7370625917297</v>
      </c>
      <c r="BU52" s="53"/>
      <c r="BV52" s="48">
        <f>SUM(BV281)/AU279*AU52</f>
        <v>23655.476974629586</v>
      </c>
      <c r="BW52" s="48">
        <f>SUM(BW281)/AV279*AV52</f>
        <v>15031.259600319467</v>
      </c>
      <c r="BX52" s="48">
        <f>SUM(BX281)/AW279*AW52</f>
        <v>2217.5903650016967</v>
      </c>
      <c r="BY52" s="53"/>
      <c r="BZ52" s="48">
        <f>SUM(BZ281)/AY279*AY52</f>
        <v>0</v>
      </c>
      <c r="CA52" s="48">
        <f>SUM(CA281)/AZ279*AZ52</f>
        <v>0</v>
      </c>
      <c r="CB52" s="48">
        <f>SUM(CB281)/BA279*BA52</f>
        <v>0</v>
      </c>
      <c r="CC52" s="53"/>
      <c r="CD52" s="48">
        <f>SUM(CD281)/BC279*BC52</f>
        <v>0</v>
      </c>
      <c r="CE52" s="48">
        <f>SUM(CE281)/BD279*BD52</f>
        <v>0</v>
      </c>
      <c r="CF52" s="48">
        <f>SUM(CF281)/BE279*BE52</f>
        <v>0</v>
      </c>
      <c r="CG52" s="53"/>
      <c r="CH52" s="48">
        <f>SUM(CH281)/BG279*BG52</f>
        <v>76952.24133622623</v>
      </c>
      <c r="CI52" s="48">
        <f>SUM(CI281)/BH279*BH52</f>
        <v>60312.876544716913</v>
      </c>
      <c r="CJ52" s="48">
        <f>SUM(CJ281)/BI279*BI52</f>
        <v>4988.511690998007</v>
      </c>
      <c r="CK52" s="53"/>
      <c r="CL52" s="48">
        <f>SUM(CL281)/BK279*BK52</f>
        <v>0</v>
      </c>
      <c r="CM52" s="48">
        <f>SUM(CM281)/BL279*BL52</f>
        <v>0</v>
      </c>
      <c r="CN52" s="48">
        <f>SUM(CN281)/BM279*BM52</f>
        <v>0</v>
      </c>
      <c r="CO52" s="53"/>
      <c r="CP52" s="48">
        <f t="shared" si="3"/>
        <v>53.744</v>
      </c>
      <c r="CQ52" s="48">
        <f t="shared" si="4"/>
        <v>53.744</v>
      </c>
      <c r="CR52" s="48">
        <f t="shared" si="5"/>
        <v>0</v>
      </c>
      <c r="CS52" s="53"/>
      <c r="CT52" s="56"/>
      <c r="CU52" s="56"/>
      <c r="CV52" s="56"/>
      <c r="CW52" s="56"/>
      <c r="CX52" s="52"/>
      <c r="CY52" s="52"/>
      <c r="CZ52" s="52"/>
    </row>
    <row r="53" spans="1:104" x14ac:dyDescent="0.2">
      <c r="A53" s="56">
        <v>37</v>
      </c>
      <c r="B53" s="66" t="s">
        <v>123</v>
      </c>
      <c r="C53" s="56"/>
      <c r="D53" s="60" t="s">
        <v>20</v>
      </c>
      <c r="E53" s="32">
        <v>42736</v>
      </c>
      <c r="F53" s="32">
        <v>43100</v>
      </c>
      <c r="G53" s="60" t="s">
        <v>20</v>
      </c>
      <c r="H53" s="48">
        <v>11900</v>
      </c>
      <c r="I53" s="56"/>
      <c r="J53" s="56">
        <v>43069.79</v>
      </c>
      <c r="K53" s="37">
        <f t="shared" si="0"/>
        <v>166208.46</v>
      </c>
      <c r="L53" s="56">
        <v>87557.34</v>
      </c>
      <c r="M53" s="56">
        <v>41247.360000000001</v>
      </c>
      <c r="N53" s="56">
        <v>37403.760000000002</v>
      </c>
      <c r="O53" s="56">
        <v>165943.06</v>
      </c>
      <c r="P53" s="37">
        <f t="shared" si="1"/>
        <v>165943.06</v>
      </c>
      <c r="Q53" s="37"/>
      <c r="R53" s="37"/>
      <c r="S53" s="37"/>
      <c r="T53" s="37"/>
      <c r="U53" s="37"/>
      <c r="V53" s="48">
        <v>17800</v>
      </c>
      <c r="W53" s="56"/>
      <c r="X53" s="56">
        <v>43335.19</v>
      </c>
      <c r="Y53" s="75">
        <v>429.1</v>
      </c>
      <c r="Z53" s="5">
        <f t="shared" si="7"/>
        <v>18.14</v>
      </c>
      <c r="AA53" s="33">
        <v>0</v>
      </c>
      <c r="AB53" s="33">
        <v>3.95</v>
      </c>
      <c r="AC53" s="33">
        <v>6.03</v>
      </c>
      <c r="AD53" s="33">
        <v>4.16</v>
      </c>
      <c r="AE53" s="33">
        <v>4</v>
      </c>
      <c r="AF53" s="56"/>
      <c r="AG53" s="56"/>
      <c r="AH53" s="56"/>
      <c r="AI53" s="56"/>
      <c r="AJ53" s="56"/>
      <c r="AK53" s="56"/>
      <c r="AL53" s="56">
        <v>44947.61</v>
      </c>
      <c r="AM53" s="56"/>
      <c r="AN53" s="56"/>
      <c r="AO53" s="56">
        <v>53223.99</v>
      </c>
      <c r="AP53" s="56">
        <v>1682.31</v>
      </c>
      <c r="AQ53" s="56">
        <v>77011.320000000007</v>
      </c>
      <c r="AR53" s="56">
        <v>71191.87</v>
      </c>
      <c r="AS53" s="56">
        <v>33202.21</v>
      </c>
      <c r="AT53" s="56">
        <v>1682.309</v>
      </c>
      <c r="AU53" s="56">
        <v>41328.68</v>
      </c>
      <c r="AV53" s="56">
        <v>39091.54</v>
      </c>
      <c r="AW53" s="56">
        <v>17736.400000000001</v>
      </c>
      <c r="AX53" s="56">
        <v>0</v>
      </c>
      <c r="AY53" s="56">
        <v>0</v>
      </c>
      <c r="AZ53" s="56">
        <v>0</v>
      </c>
      <c r="BA53" s="56">
        <v>0</v>
      </c>
      <c r="BB53" s="56">
        <v>0</v>
      </c>
      <c r="BC53" s="56">
        <v>0</v>
      </c>
      <c r="BD53" s="56">
        <v>0</v>
      </c>
      <c r="BE53" s="56">
        <v>0</v>
      </c>
      <c r="BF53" s="96">
        <v>14602.37</v>
      </c>
      <c r="BG53" s="56">
        <v>54911.96</v>
      </c>
      <c r="BH53" s="56">
        <v>39694.870000000003</v>
      </c>
      <c r="BI53" s="56">
        <v>15217.09</v>
      </c>
      <c r="BJ53" s="56">
        <v>0</v>
      </c>
      <c r="BK53" s="56">
        <v>0</v>
      </c>
      <c r="BL53" s="56">
        <v>0</v>
      </c>
      <c r="BM53" s="56">
        <v>0</v>
      </c>
      <c r="BN53" s="96">
        <v>63.198999999999998</v>
      </c>
      <c r="BO53" s="56">
        <v>5101.67</v>
      </c>
      <c r="BP53" s="56">
        <v>5294.72</v>
      </c>
      <c r="BQ53" s="56">
        <v>1872.54</v>
      </c>
      <c r="BR53" s="48">
        <f>SUM(BR281)/AQ279*AQ53</f>
        <v>72839.708978691764</v>
      </c>
      <c r="BS53" s="48">
        <f>SUM(BS281)/AR279*AR53</f>
        <v>74600.108566064111</v>
      </c>
      <c r="BT53" s="48">
        <f>SUM(BT281)/AS279*AS53</f>
        <v>4317.8271672482879</v>
      </c>
      <c r="BU53" s="53"/>
      <c r="BV53" s="48">
        <f>SUM(BV281)/AU279*AU53</f>
        <v>41635.190090673495</v>
      </c>
      <c r="BW53" s="48">
        <f>SUM(BW281)/AV279*AV53</f>
        <v>41836.632558390753</v>
      </c>
      <c r="BX53" s="48">
        <f>SUM(BX281)/AW279*AW53</f>
        <v>4168.1488532435342</v>
      </c>
      <c r="BY53" s="53"/>
      <c r="BZ53" s="48">
        <f>SUM(BZ281)/AY279*AY53</f>
        <v>0</v>
      </c>
      <c r="CA53" s="48">
        <f>SUM(CA281)/AZ279*AZ53</f>
        <v>0</v>
      </c>
      <c r="CB53" s="48">
        <f>SUM(CB281)/BA279*BA53</f>
        <v>0</v>
      </c>
      <c r="CC53" s="53"/>
      <c r="CD53" s="48">
        <f>SUM(CD281)/BC279*BC53</f>
        <v>0</v>
      </c>
      <c r="CE53" s="48">
        <f>SUM(CE281)/BD279*BD53</f>
        <v>0</v>
      </c>
      <c r="CF53" s="48">
        <f>SUM(CF281)/BE279*BE53</f>
        <v>0</v>
      </c>
      <c r="CG53" s="53"/>
      <c r="CH53" s="48">
        <f>SUM(CH281)/BG279*BG53</f>
        <v>58738.223064730795</v>
      </c>
      <c r="CI53" s="48">
        <f>SUM(CI281)/BH279*BH53</f>
        <v>50273.494648319043</v>
      </c>
      <c r="CJ53" s="48">
        <f>SUM(CJ281)/BI279*BI53</f>
        <v>3121.6141036061672</v>
      </c>
      <c r="CK53" s="53"/>
      <c r="CL53" s="48">
        <f>SUM(CL281)/BK279*BK53</f>
        <v>0</v>
      </c>
      <c r="CM53" s="48">
        <f>SUM(CM281)/BL279*BL53</f>
        <v>0</v>
      </c>
      <c r="CN53" s="48">
        <f>SUM(CN281)/BM279*BM53</f>
        <v>0</v>
      </c>
      <c r="CO53" s="53"/>
      <c r="CP53" s="48">
        <f t="shared" si="3"/>
        <v>63.198999999999998</v>
      </c>
      <c r="CQ53" s="48">
        <f t="shared" si="4"/>
        <v>63.198999999999998</v>
      </c>
      <c r="CR53" s="48">
        <f t="shared" si="5"/>
        <v>0</v>
      </c>
      <c r="CS53" s="53"/>
      <c r="CT53" s="56"/>
      <c r="CU53" s="56"/>
      <c r="CV53" s="56"/>
      <c r="CW53" s="56"/>
      <c r="CX53" s="52"/>
      <c r="CY53" s="52">
        <v>3</v>
      </c>
      <c r="CZ53" s="52">
        <v>18000</v>
      </c>
    </row>
    <row r="54" spans="1:104" x14ac:dyDescent="0.2">
      <c r="A54" s="56">
        <v>38</v>
      </c>
      <c r="B54" s="66" t="s">
        <v>124</v>
      </c>
      <c r="C54" s="56"/>
      <c r="D54" s="60" t="s">
        <v>20</v>
      </c>
      <c r="E54" s="32">
        <v>42736</v>
      </c>
      <c r="F54" s="32">
        <v>43100</v>
      </c>
      <c r="G54" s="60" t="s">
        <v>20</v>
      </c>
      <c r="H54" s="48">
        <v>4500</v>
      </c>
      <c r="I54" s="56"/>
      <c r="J54" s="56">
        <v>16850.37</v>
      </c>
      <c r="K54" s="37">
        <f t="shared" si="0"/>
        <v>97779.839999999997</v>
      </c>
      <c r="L54" s="56">
        <v>52159.8</v>
      </c>
      <c r="M54" s="56">
        <v>24912</v>
      </c>
      <c r="N54" s="56">
        <v>20708.04</v>
      </c>
      <c r="O54" s="56">
        <v>95900.38</v>
      </c>
      <c r="P54" s="37">
        <f t="shared" si="1"/>
        <v>95900.38</v>
      </c>
      <c r="Q54" s="37"/>
      <c r="R54" s="37"/>
      <c r="S54" s="37"/>
      <c r="T54" s="37"/>
      <c r="U54" s="37"/>
      <c r="V54" s="48">
        <v>17600</v>
      </c>
      <c r="W54" s="56"/>
      <c r="X54" s="56">
        <v>18729.830000000002</v>
      </c>
      <c r="Y54" s="75">
        <v>425</v>
      </c>
      <c r="Z54" s="5">
        <f t="shared" si="2"/>
        <v>19.310000000000002</v>
      </c>
      <c r="AA54" s="33">
        <v>0</v>
      </c>
      <c r="AB54" s="33">
        <v>5.12</v>
      </c>
      <c r="AC54" s="33">
        <v>6.03</v>
      </c>
      <c r="AD54" s="33">
        <v>4.16</v>
      </c>
      <c r="AE54" s="33">
        <v>4</v>
      </c>
      <c r="AF54" s="56"/>
      <c r="AG54" s="56"/>
      <c r="AH54" s="56"/>
      <c r="AI54" s="56"/>
      <c r="AJ54" s="56"/>
      <c r="AK54" s="56"/>
      <c r="AL54" s="56">
        <v>48418.27</v>
      </c>
      <c r="AM54" s="56"/>
      <c r="AN54" s="56"/>
      <c r="AO54" s="56">
        <v>44495.94</v>
      </c>
      <c r="AP54" s="56">
        <v>805.44</v>
      </c>
      <c r="AQ54" s="56">
        <v>32497.74</v>
      </c>
      <c r="AR54" s="56">
        <v>33329.19</v>
      </c>
      <c r="AS54" s="56">
        <v>6075.01</v>
      </c>
      <c r="AT54" s="56">
        <v>808.96500000000003</v>
      </c>
      <c r="AU54" s="56">
        <v>20157.330000000002</v>
      </c>
      <c r="AV54" s="56">
        <v>20577.53</v>
      </c>
      <c r="AW54" s="56">
        <v>3721.9</v>
      </c>
      <c r="AX54" s="56">
        <v>102.985</v>
      </c>
      <c r="AY54" s="56">
        <v>182057.06</v>
      </c>
      <c r="AZ54" s="56">
        <v>186086.66</v>
      </c>
      <c r="BA54" s="56">
        <v>32593.42</v>
      </c>
      <c r="BB54" s="56">
        <v>0</v>
      </c>
      <c r="BC54" s="56">
        <v>0</v>
      </c>
      <c r="BD54" s="56">
        <v>0</v>
      </c>
      <c r="BE54" s="56">
        <v>0</v>
      </c>
      <c r="BF54" s="96">
        <v>15250</v>
      </c>
      <c r="BG54" s="56">
        <v>54878.29</v>
      </c>
      <c r="BH54" s="56">
        <v>43120.69</v>
      </c>
      <c r="BI54" s="56">
        <v>11757.6</v>
      </c>
      <c r="BJ54" s="56">
        <v>0</v>
      </c>
      <c r="BK54" s="56">
        <v>0</v>
      </c>
      <c r="BL54" s="56">
        <v>0</v>
      </c>
      <c r="BM54" s="56">
        <v>0</v>
      </c>
      <c r="BN54" s="96">
        <v>59.133000000000003</v>
      </c>
      <c r="BO54" s="56">
        <v>4771.58</v>
      </c>
      <c r="BP54" s="56">
        <v>4725.25</v>
      </c>
      <c r="BQ54" s="56">
        <v>793.02</v>
      </c>
      <c r="BR54" s="48">
        <f>SUM(BR281)/AQ279*AQ54</f>
        <v>30737.376324223376</v>
      </c>
      <c r="BS54" s="48">
        <f>SUM(BS281)/AR279*AR54</f>
        <v>34924.791165325179</v>
      </c>
      <c r="BT54" s="48">
        <f>SUM(BT281)/AS279*AS54</f>
        <v>790.03304958630827</v>
      </c>
      <c r="BU54" s="53"/>
      <c r="BV54" s="48">
        <f>SUM(BV281)/AU279*AU54</f>
        <v>20306.8248555346</v>
      </c>
      <c r="BW54" s="48">
        <f>SUM(BW281)/AV279*AV54</f>
        <v>22022.528699796996</v>
      </c>
      <c r="BX54" s="48">
        <f>SUM(BX281)/AW279*AW54</f>
        <v>874.66640450638852</v>
      </c>
      <c r="BY54" s="53"/>
      <c r="BZ54" s="48">
        <f>SUM(BZ281)/AY279*AY54</f>
        <v>182887.60147113763</v>
      </c>
      <c r="CA54" s="48">
        <f>SUM(CA281)/AZ279*AZ54</f>
        <v>189391.99652952817</v>
      </c>
      <c r="CB54" s="48">
        <f>SUM(CB281)/BA279*BA54</f>
        <v>9769.8007231181491</v>
      </c>
      <c r="CC54" s="53"/>
      <c r="CD54" s="48">
        <f>SUM(CD281)/BC279*BC54</f>
        <v>0</v>
      </c>
      <c r="CE54" s="48">
        <f>SUM(CE281)/BD279*BD54</f>
        <v>0</v>
      </c>
      <c r="CF54" s="48">
        <f>SUM(CF281)/BE279*BE54</f>
        <v>0</v>
      </c>
      <c r="CG54" s="53"/>
      <c r="CH54" s="48">
        <f>SUM(CH281)/BG279*BG54</f>
        <v>58702.206940546021</v>
      </c>
      <c r="CI54" s="48">
        <f>SUM(CI281)/BH279*BH54</f>
        <v>54612.290654858531</v>
      </c>
      <c r="CJ54" s="48">
        <f>SUM(CJ281)/BI279*BI54</f>
        <v>2411.9388125167079</v>
      </c>
      <c r="CK54" s="53"/>
      <c r="CL54" s="48">
        <f>SUM(CL281)/BK279*BK54</f>
        <v>0</v>
      </c>
      <c r="CM54" s="48">
        <f>SUM(CM281)/BL279*BL54</f>
        <v>0</v>
      </c>
      <c r="CN54" s="48">
        <f>SUM(CN281)/BM279*BM54</f>
        <v>0</v>
      </c>
      <c r="CO54" s="53"/>
      <c r="CP54" s="48">
        <f t="shared" si="3"/>
        <v>59.133000000000003</v>
      </c>
      <c r="CQ54" s="48">
        <f t="shared" si="4"/>
        <v>59.133000000000003</v>
      </c>
      <c r="CR54" s="48">
        <f t="shared" si="5"/>
        <v>0</v>
      </c>
      <c r="CS54" s="53"/>
      <c r="CT54" s="56">
        <v>1</v>
      </c>
      <c r="CU54" s="56">
        <v>1</v>
      </c>
      <c r="CV54" s="56">
        <v>0</v>
      </c>
      <c r="CW54" s="56">
        <v>2549.13</v>
      </c>
      <c r="CX54" s="52"/>
      <c r="CY54" s="52"/>
      <c r="CZ54" s="52"/>
    </row>
    <row r="55" spans="1:104" x14ac:dyDescent="0.2">
      <c r="A55" s="56">
        <v>39</v>
      </c>
      <c r="B55" s="66" t="s">
        <v>125</v>
      </c>
      <c r="C55" s="56"/>
      <c r="D55" s="60" t="s">
        <v>20</v>
      </c>
      <c r="E55" s="32">
        <v>42736</v>
      </c>
      <c r="F55" s="32">
        <v>43100</v>
      </c>
      <c r="G55" s="60" t="s">
        <v>20</v>
      </c>
      <c r="H55" s="48">
        <v>115400</v>
      </c>
      <c r="I55" s="56"/>
      <c r="J55" s="56">
        <v>191779.4</v>
      </c>
      <c r="K55" s="37">
        <f t="shared" si="0"/>
        <v>444675.51</v>
      </c>
      <c r="L55" s="56">
        <v>232462.37</v>
      </c>
      <c r="M55" s="56">
        <v>115883.04</v>
      </c>
      <c r="N55" s="56">
        <v>96330.1</v>
      </c>
      <c r="O55" s="56">
        <v>460649.89</v>
      </c>
      <c r="P55" s="37">
        <f t="shared" si="1"/>
        <v>460649.89</v>
      </c>
      <c r="Q55" s="37"/>
      <c r="R55" s="37"/>
      <c r="S55" s="37"/>
      <c r="T55" s="37"/>
      <c r="U55" s="37"/>
      <c r="V55" s="48">
        <v>199800</v>
      </c>
      <c r="W55" s="56"/>
      <c r="X55" s="56">
        <v>175805.02</v>
      </c>
      <c r="Y55" s="75">
        <v>429.1</v>
      </c>
      <c r="Z55" s="5">
        <f t="shared" si="2"/>
        <v>19.310000000000002</v>
      </c>
      <c r="AA55" s="33">
        <v>0</v>
      </c>
      <c r="AB55" s="33">
        <v>5.12</v>
      </c>
      <c r="AC55" s="33">
        <v>6.03</v>
      </c>
      <c r="AD55" s="33">
        <v>4.16</v>
      </c>
      <c r="AE55" s="33">
        <v>4</v>
      </c>
      <c r="AF55" s="56"/>
      <c r="AG55" s="56"/>
      <c r="AH55" s="56"/>
      <c r="AI55" s="56"/>
      <c r="AJ55" s="56"/>
      <c r="AK55" s="56"/>
      <c r="AL55" s="56">
        <v>587071.6</v>
      </c>
      <c r="AM55" s="56"/>
      <c r="AN55" s="56"/>
      <c r="AO55" s="56">
        <v>570077.9</v>
      </c>
      <c r="AP55" s="56">
        <v>3916.3</v>
      </c>
      <c r="AQ55" s="56">
        <v>191254.91</v>
      </c>
      <c r="AR55" s="56">
        <v>186045.55</v>
      </c>
      <c r="AS55" s="56">
        <v>158542.82999999999</v>
      </c>
      <c r="AT55" s="56">
        <v>3916.3020000000001</v>
      </c>
      <c r="AU55" s="56">
        <v>103178.17</v>
      </c>
      <c r="AV55" s="56">
        <v>100580.32</v>
      </c>
      <c r="AW55" s="56">
        <v>92203.94</v>
      </c>
      <c r="AX55" s="56">
        <v>439.77100000000002</v>
      </c>
      <c r="AY55" s="56">
        <v>776143.45</v>
      </c>
      <c r="AZ55" s="56">
        <v>807563.43</v>
      </c>
      <c r="BA55" s="56">
        <v>302771.19</v>
      </c>
      <c r="BB55" s="56">
        <v>0</v>
      </c>
      <c r="BC55" s="56">
        <v>0</v>
      </c>
      <c r="BD55" s="56">
        <v>0</v>
      </c>
      <c r="BE55" s="56">
        <v>0</v>
      </c>
      <c r="BF55" s="96">
        <v>53110.671999999999</v>
      </c>
      <c r="BG55" s="56">
        <v>181944.66</v>
      </c>
      <c r="BH55" s="56">
        <v>116368.51</v>
      </c>
      <c r="BI55" s="56">
        <v>65576.149999999994</v>
      </c>
      <c r="BJ55" s="56">
        <v>0</v>
      </c>
      <c r="BK55" s="56">
        <v>0</v>
      </c>
      <c r="BL55" s="56">
        <v>0</v>
      </c>
      <c r="BM55" s="56">
        <v>0</v>
      </c>
      <c r="BN55" s="96">
        <v>201.286</v>
      </c>
      <c r="BO55" s="56">
        <v>16243.6</v>
      </c>
      <c r="BP55" s="56">
        <v>16294.32</v>
      </c>
      <c r="BQ55" s="56">
        <v>9890.15</v>
      </c>
      <c r="BR55" s="48">
        <f>SUM(BR281)/AQ279*AQ55</f>
        <v>180894.8604587726</v>
      </c>
      <c r="BS55" s="48">
        <f>SUM(BS281)/AR279*AR55</f>
        <v>194952.29199953744</v>
      </c>
      <c r="BT55" s="48">
        <f>SUM(BT281)/AS279*AS55</f>
        <v>20617.920871725913</v>
      </c>
      <c r="BU55" s="53"/>
      <c r="BV55" s="48">
        <f>SUM(BV281)/AU279*AU55</f>
        <v>103943.38075055447</v>
      </c>
      <c r="BW55" s="48">
        <f>SUM(BW281)/AV279*AV55</f>
        <v>107643.28779181789</v>
      </c>
      <c r="BX55" s="48">
        <f>SUM(BX281)/AW279*AW55</f>
        <v>21668.419001349521</v>
      </c>
      <c r="BY55" s="53"/>
      <c r="BZ55" s="48">
        <f>SUM(BZ281)/AY279*AY55</f>
        <v>779684.20432601648</v>
      </c>
      <c r="CA55" s="48">
        <f>SUM(CA281)/AZ279*AZ55</f>
        <v>821907.65491698252</v>
      </c>
      <c r="CB55" s="48">
        <f>SUM(CB281)/BA279*BA55</f>
        <v>90754.949649387592</v>
      </c>
      <c r="CC55" s="53"/>
      <c r="CD55" s="48">
        <f>SUM(CD281)/BC279*BC55</f>
        <v>0</v>
      </c>
      <c r="CE55" s="48">
        <f>SUM(CE281)/BD279*BD55</f>
        <v>0</v>
      </c>
      <c r="CF55" s="48">
        <f>SUM(CF281)/BE279*BE55</f>
        <v>0</v>
      </c>
      <c r="CG55" s="53"/>
      <c r="CH55" s="48">
        <f>SUM(CH281)/BG279*BG55</f>
        <v>194622.5562612699</v>
      </c>
      <c r="CI55" s="48">
        <f>SUM(CI281)/BH279*BH55</f>
        <v>147380.54727771776</v>
      </c>
      <c r="CJ55" s="48">
        <f>SUM(CJ281)/BI279*BI55</f>
        <v>13452.206348269841</v>
      </c>
      <c r="CK55" s="53"/>
      <c r="CL55" s="48">
        <f>SUM(CL281)/BK279*BK55</f>
        <v>0</v>
      </c>
      <c r="CM55" s="48">
        <f>SUM(CM281)/BL279*BL55</f>
        <v>0</v>
      </c>
      <c r="CN55" s="48">
        <f>SUM(CN281)/BM279*BM55</f>
        <v>0</v>
      </c>
      <c r="CO55" s="53"/>
      <c r="CP55" s="48">
        <f t="shared" si="3"/>
        <v>201.286</v>
      </c>
      <c r="CQ55" s="48">
        <f t="shared" si="4"/>
        <v>201.286</v>
      </c>
      <c r="CR55" s="48">
        <f t="shared" si="5"/>
        <v>0</v>
      </c>
      <c r="CS55" s="53"/>
      <c r="CT55" s="56"/>
      <c r="CU55" s="56"/>
      <c r="CV55" s="56"/>
      <c r="CW55" s="56"/>
      <c r="CX55" s="52"/>
      <c r="CY55" s="52">
        <v>9</v>
      </c>
      <c r="CZ55" s="52">
        <v>158346.21</v>
      </c>
    </row>
    <row r="56" spans="1:104" x14ac:dyDescent="0.2">
      <c r="A56" s="56">
        <v>40</v>
      </c>
      <c r="B56" s="66" t="s">
        <v>126</v>
      </c>
      <c r="C56" s="56"/>
      <c r="D56" s="60" t="s">
        <v>20</v>
      </c>
      <c r="E56" s="32">
        <v>42736</v>
      </c>
      <c r="F56" s="32">
        <v>43100</v>
      </c>
      <c r="G56" s="60" t="s">
        <v>20</v>
      </c>
      <c r="H56" s="48">
        <v>149700</v>
      </c>
      <c r="I56" s="56"/>
      <c r="J56" s="56">
        <v>199414.47</v>
      </c>
      <c r="K56" s="37">
        <f t="shared" si="0"/>
        <v>497531.33999999997</v>
      </c>
      <c r="L56" s="56">
        <v>253777.5</v>
      </c>
      <c r="M56" s="56">
        <v>133107.84</v>
      </c>
      <c r="N56" s="56">
        <v>110646</v>
      </c>
      <c r="O56" s="56">
        <v>474939.82</v>
      </c>
      <c r="P56" s="37">
        <f t="shared" si="1"/>
        <v>474939.82</v>
      </c>
      <c r="Q56" s="37"/>
      <c r="R56" s="37"/>
      <c r="S56" s="37"/>
      <c r="T56" s="37"/>
      <c r="U56" s="37"/>
      <c r="V56" s="48">
        <v>169400</v>
      </c>
      <c r="W56" s="56"/>
      <c r="X56" s="56">
        <v>222005.99</v>
      </c>
      <c r="Y56" s="75">
        <v>436.3</v>
      </c>
      <c r="Z56" s="5">
        <f>SUM(AA56:AE56)</f>
        <v>19.310000000000002</v>
      </c>
      <c r="AA56" s="33">
        <v>0</v>
      </c>
      <c r="AB56" s="33">
        <v>5.12</v>
      </c>
      <c r="AC56" s="33">
        <v>6.03</v>
      </c>
      <c r="AD56" s="33">
        <v>4.16</v>
      </c>
      <c r="AE56" s="33">
        <v>4</v>
      </c>
      <c r="AF56" s="56"/>
      <c r="AG56" s="56"/>
      <c r="AH56" s="56"/>
      <c r="AI56" s="56"/>
      <c r="AJ56" s="56"/>
      <c r="AK56" s="56"/>
      <c r="AL56" s="56">
        <v>418795.78</v>
      </c>
      <c r="AM56" s="56"/>
      <c r="AN56" s="56"/>
      <c r="AO56" s="56">
        <v>530577.84</v>
      </c>
      <c r="AP56" s="56">
        <v>4002.08</v>
      </c>
      <c r="AQ56" s="56">
        <v>198614.97</v>
      </c>
      <c r="AR56" s="56">
        <v>179458.45</v>
      </c>
      <c r="AS56" s="56">
        <v>70186.009999999995</v>
      </c>
      <c r="AT56" s="56">
        <v>4002.0830000000001</v>
      </c>
      <c r="AU56" s="56">
        <v>97882.1</v>
      </c>
      <c r="AV56" s="56">
        <v>89521.5</v>
      </c>
      <c r="AW56" s="56">
        <v>36536.54</v>
      </c>
      <c r="AX56" s="56">
        <v>491.68700000000001</v>
      </c>
      <c r="AY56" s="56">
        <v>867747.94</v>
      </c>
      <c r="AZ56" s="56">
        <v>789669.15</v>
      </c>
      <c r="BA56" s="56">
        <v>413486.88</v>
      </c>
      <c r="BB56" s="56">
        <v>0</v>
      </c>
      <c r="BC56" s="56">
        <v>0</v>
      </c>
      <c r="BD56" s="56">
        <v>0</v>
      </c>
      <c r="BE56" s="56">
        <v>0</v>
      </c>
      <c r="BF56" s="96">
        <v>33594.165000000001</v>
      </c>
      <c r="BG56" s="56">
        <v>118059.39</v>
      </c>
      <c r="BH56" s="56">
        <v>78111.179999999993</v>
      </c>
      <c r="BI56" s="56">
        <v>39948.21</v>
      </c>
      <c r="BJ56" s="56">
        <v>0</v>
      </c>
      <c r="BK56" s="56">
        <v>0</v>
      </c>
      <c r="BL56" s="56">
        <v>0</v>
      </c>
      <c r="BM56" s="56">
        <v>0</v>
      </c>
      <c r="BN56" s="96">
        <v>168.40100000000001</v>
      </c>
      <c r="BO56" s="56">
        <v>13595.2</v>
      </c>
      <c r="BP56" s="56">
        <v>13427.18</v>
      </c>
      <c r="BQ56" s="56">
        <v>4350.28</v>
      </c>
      <c r="BR56" s="48">
        <f>SUM(BR281)/AQ279*AQ56</f>
        <v>187856.23481861618</v>
      </c>
      <c r="BS56" s="48">
        <f>SUM(BS281)/AR279*AR56</f>
        <v>188049.84126835817</v>
      </c>
      <c r="BT56" s="48">
        <f>SUM(BT281)/AS279*AS56</f>
        <v>9127.4364188034469</v>
      </c>
      <c r="BU56" s="53"/>
      <c r="BV56" s="48">
        <f>SUM(BV281)/AU279*AU56</f>
        <v>98608.032968251398</v>
      </c>
      <c r="BW56" s="48">
        <f>SUM(BW281)/AV279*AV56</f>
        <v>95807.893512918075</v>
      </c>
      <c r="BX56" s="48">
        <f>SUM(BX281)/AW279*AW56</f>
        <v>8586.2822953071936</v>
      </c>
      <c r="BY56" s="53"/>
      <c r="BZ56" s="48">
        <f>SUM(BZ281)/AY279*AY56</f>
        <v>871706.59258213139</v>
      </c>
      <c r="CA56" s="48">
        <f>SUM(CA281)/AZ279*AZ56</f>
        <v>803695.53043875075</v>
      </c>
      <c r="CB56" s="48">
        <f>SUM(CB281)/BA279*BA56</f>
        <v>123941.7164330674</v>
      </c>
      <c r="CC56" s="53"/>
      <c r="CD56" s="48">
        <f>SUM(CD281)/BC279*BC56</f>
        <v>0</v>
      </c>
      <c r="CE56" s="48">
        <f>SUM(CE281)/BD279*BD56</f>
        <v>0</v>
      </c>
      <c r="CF56" s="48">
        <f>SUM(CF281)/BE279*BE56</f>
        <v>0</v>
      </c>
      <c r="CG56" s="53"/>
      <c r="CH56" s="48">
        <f>SUM(CH281)/BG279*BG56</f>
        <v>126285.76333290686</v>
      </c>
      <c r="CI56" s="48">
        <f>SUM(CI281)/BH279*BH56</f>
        <v>98927.694931458012</v>
      </c>
      <c r="CJ56" s="48">
        <f>SUM(CJ281)/BI279*BI56</f>
        <v>8194.9239801973254</v>
      </c>
      <c r="CK56" s="53"/>
      <c r="CL56" s="48">
        <f>SUM(CL281)/BK279*BK56</f>
        <v>0</v>
      </c>
      <c r="CM56" s="48">
        <f>SUM(CM281)/BL279*BL56</f>
        <v>0</v>
      </c>
      <c r="CN56" s="48">
        <f>SUM(CN281)/BM279*BM56</f>
        <v>0</v>
      </c>
      <c r="CO56" s="53"/>
      <c r="CP56" s="48">
        <f t="shared" si="3"/>
        <v>168.40100000000001</v>
      </c>
      <c r="CQ56" s="48">
        <f t="shared" si="4"/>
        <v>168.40100000000001</v>
      </c>
      <c r="CR56" s="48">
        <f t="shared" si="5"/>
        <v>0</v>
      </c>
      <c r="CS56" s="53"/>
      <c r="CT56" s="56"/>
      <c r="CU56" s="56"/>
      <c r="CV56" s="56"/>
      <c r="CW56" s="56"/>
      <c r="CX56" s="52">
        <v>7</v>
      </c>
      <c r="CY56" s="52">
        <v>8</v>
      </c>
      <c r="CZ56" s="52">
        <v>11932.34</v>
      </c>
    </row>
    <row r="57" spans="1:104" x14ac:dyDescent="0.2">
      <c r="A57" s="56">
        <v>41</v>
      </c>
      <c r="B57" s="66" t="s">
        <v>127</v>
      </c>
      <c r="C57" s="56"/>
      <c r="D57" s="60" t="s">
        <v>20</v>
      </c>
      <c r="E57" s="32">
        <v>42736</v>
      </c>
      <c r="F57" s="32">
        <v>43100</v>
      </c>
      <c r="G57" s="60" t="s">
        <v>20</v>
      </c>
      <c r="H57" s="48">
        <v>16200</v>
      </c>
      <c r="I57" s="56"/>
      <c r="J57" s="56">
        <v>1758.95</v>
      </c>
      <c r="K57" s="37">
        <f t="shared" si="0"/>
        <v>14602.8</v>
      </c>
      <c r="L57" s="56">
        <v>6248.82</v>
      </c>
      <c r="M57" s="56">
        <v>4561.92</v>
      </c>
      <c r="N57" s="56">
        <v>3792.06</v>
      </c>
      <c r="O57" s="56">
        <v>15743.15</v>
      </c>
      <c r="P57" s="37">
        <f t="shared" si="1"/>
        <v>15743.15</v>
      </c>
      <c r="Q57" s="37"/>
      <c r="R57" s="37"/>
      <c r="S57" s="37"/>
      <c r="T57" s="37"/>
      <c r="U57" s="37"/>
      <c r="V57" s="48">
        <v>11400</v>
      </c>
      <c r="W57" s="56"/>
      <c r="X57" s="56">
        <v>618.6</v>
      </c>
      <c r="Y57" s="75">
        <v>224</v>
      </c>
      <c r="Z57" s="5">
        <f>SUM(AA57:AE57)</f>
        <v>15.7</v>
      </c>
      <c r="AA57" s="33">
        <v>0</v>
      </c>
      <c r="AB57" s="33">
        <v>3.95</v>
      </c>
      <c r="AC57" s="33">
        <v>3.59</v>
      </c>
      <c r="AD57" s="33">
        <v>4.16</v>
      </c>
      <c r="AE57" s="33">
        <v>4</v>
      </c>
      <c r="AF57" s="56"/>
      <c r="AG57" s="56"/>
      <c r="AH57" s="56"/>
      <c r="AI57" s="56"/>
      <c r="AJ57" s="56"/>
      <c r="AK57" s="56"/>
      <c r="AL57" s="56">
        <v>499.65</v>
      </c>
      <c r="AM57" s="56"/>
      <c r="AN57" s="56"/>
      <c r="AO57" s="56">
        <v>530.79</v>
      </c>
      <c r="AP57" s="56">
        <v>189.56</v>
      </c>
      <c r="AQ57" s="56">
        <v>7821.82</v>
      </c>
      <c r="AR57" s="56">
        <v>7805.26</v>
      </c>
      <c r="AS57" s="56">
        <v>323.2</v>
      </c>
      <c r="AT57" s="56">
        <v>199.321</v>
      </c>
      <c r="AU57" s="56">
        <v>4801.74</v>
      </c>
      <c r="AV57" s="56">
        <v>4773.91</v>
      </c>
      <c r="AW57" s="56">
        <v>207.59</v>
      </c>
      <c r="AX57" s="56">
        <v>0</v>
      </c>
      <c r="AY57" s="56">
        <v>0</v>
      </c>
      <c r="AZ57" s="56">
        <v>0</v>
      </c>
      <c r="BA57" s="56">
        <v>0</v>
      </c>
      <c r="BB57" s="56">
        <v>0</v>
      </c>
      <c r="BC57" s="56">
        <v>0</v>
      </c>
      <c r="BD57" s="56">
        <v>0</v>
      </c>
      <c r="BE57" s="56">
        <v>0</v>
      </c>
      <c r="BF57" s="96">
        <v>0</v>
      </c>
      <c r="BG57" s="56">
        <v>0</v>
      </c>
      <c r="BH57" s="56">
        <v>0</v>
      </c>
      <c r="BI57" s="56">
        <v>0</v>
      </c>
      <c r="BJ57" s="56">
        <v>0</v>
      </c>
      <c r="BK57" s="56">
        <v>0</v>
      </c>
      <c r="BL57" s="56">
        <v>0</v>
      </c>
      <c r="BM57" s="56">
        <v>0</v>
      </c>
      <c r="BN57" s="96">
        <v>2.052</v>
      </c>
      <c r="BO57" s="56">
        <v>165.66</v>
      </c>
      <c r="BP57" s="56">
        <v>178.91</v>
      </c>
      <c r="BQ57" s="56">
        <v>0</v>
      </c>
      <c r="BR57" s="48">
        <f>SUM(BR281)/AQ279*AQ57</f>
        <v>7398.1213733735603</v>
      </c>
      <c r="BS57" s="48">
        <f>SUM(BS281)/AR279*AR57</f>
        <v>8178.9289055949457</v>
      </c>
      <c r="BT57" s="48">
        <f>SUM(BT281)/AS279*AS57</f>
        <v>42.030989517102824</v>
      </c>
      <c r="BU57" s="53"/>
      <c r="BV57" s="48">
        <f>SUM(BV281)/AU279*AU57</f>
        <v>4837.3516324738785</v>
      </c>
      <c r="BW57" s="48">
        <f>SUM(BW281)/AV279*AV57</f>
        <v>5109.1442940551124</v>
      </c>
      <c r="BX57" s="48">
        <f>SUM(BX281)/AW279*AW57</f>
        <v>48.784760179338832</v>
      </c>
      <c r="BY57" s="53"/>
      <c r="BZ57" s="48">
        <f>SUM(BZ281)/AY279*AY57</f>
        <v>0</v>
      </c>
      <c r="CA57" s="48">
        <f>SUM(CA281)/AZ279*AZ57</f>
        <v>0</v>
      </c>
      <c r="CB57" s="48">
        <f>SUM(CB281)/BA279*BA57</f>
        <v>0</v>
      </c>
      <c r="CC57" s="53"/>
      <c r="CD57" s="48">
        <f>SUM(CD281)/BC279*BC57</f>
        <v>0</v>
      </c>
      <c r="CE57" s="48">
        <f>SUM(CE281)/BD279*BD57</f>
        <v>0</v>
      </c>
      <c r="CF57" s="48">
        <f>SUM(CF281)/BE279*BE57</f>
        <v>0</v>
      </c>
      <c r="CG57" s="53"/>
      <c r="CH57" s="48">
        <f>SUM(CH281)/BG279*BG57</f>
        <v>0</v>
      </c>
      <c r="CI57" s="48">
        <f>SUM(CI281)/BH279*BH57</f>
        <v>0</v>
      </c>
      <c r="CJ57" s="48">
        <f>SUM(CJ281)/BI279*BI57</f>
        <v>0</v>
      </c>
      <c r="CK57" s="53"/>
      <c r="CL57" s="48">
        <f>SUM(CL281)/BK279*BK57</f>
        <v>0</v>
      </c>
      <c r="CM57" s="48">
        <f>SUM(CM281)/BL279*BL57</f>
        <v>0</v>
      </c>
      <c r="CN57" s="48">
        <f>SUM(CN281)/BM279*BM57</f>
        <v>0</v>
      </c>
      <c r="CO57" s="53"/>
      <c r="CP57" s="48">
        <f t="shared" si="3"/>
        <v>2.052</v>
      </c>
      <c r="CQ57" s="48">
        <f t="shared" si="4"/>
        <v>2.052</v>
      </c>
      <c r="CR57" s="48">
        <f t="shared" si="5"/>
        <v>0</v>
      </c>
      <c r="CS57" s="53"/>
      <c r="CT57" s="56">
        <v>1</v>
      </c>
      <c r="CU57" s="56">
        <v>1</v>
      </c>
      <c r="CV57" s="56">
        <v>0</v>
      </c>
      <c r="CW57" s="56">
        <v>374.14</v>
      </c>
      <c r="CX57" s="52"/>
      <c r="CY57" s="52"/>
      <c r="CZ57" s="52"/>
    </row>
    <row r="58" spans="1:104" x14ac:dyDescent="0.2">
      <c r="A58" s="56">
        <v>42</v>
      </c>
      <c r="B58" s="66" t="s">
        <v>128</v>
      </c>
      <c r="C58" s="56"/>
      <c r="D58" s="95" t="s">
        <v>348</v>
      </c>
      <c r="E58" s="32">
        <v>42736</v>
      </c>
      <c r="F58" s="32">
        <v>43100</v>
      </c>
      <c r="G58" s="60" t="s">
        <v>20</v>
      </c>
      <c r="H58" s="48">
        <v>14000</v>
      </c>
      <c r="I58" s="56"/>
      <c r="J58" s="56">
        <v>26371.57</v>
      </c>
      <c r="K58" s="37">
        <f t="shared" si="0"/>
        <v>129151.7</v>
      </c>
      <c r="L58" s="56">
        <v>68894.720000000001</v>
      </c>
      <c r="M58" s="56">
        <v>32904.959999999999</v>
      </c>
      <c r="N58" s="56">
        <v>27352.02</v>
      </c>
      <c r="O58" s="56">
        <v>138088.64000000001</v>
      </c>
      <c r="P58" s="37">
        <f t="shared" si="1"/>
        <v>138088.64000000001</v>
      </c>
      <c r="Q58" s="37"/>
      <c r="R58" s="37"/>
      <c r="S58" s="37"/>
      <c r="T58" s="37"/>
      <c r="U58" s="37"/>
      <c r="V58" s="48">
        <v>49000</v>
      </c>
      <c r="W58" s="56"/>
      <c r="X58" s="56">
        <v>17434.63</v>
      </c>
      <c r="Y58" s="75">
        <v>562</v>
      </c>
      <c r="Z58" s="5">
        <f t="shared" si="2"/>
        <v>19.310000000000002</v>
      </c>
      <c r="AA58" s="33">
        <v>0</v>
      </c>
      <c r="AB58" s="33">
        <v>5.12</v>
      </c>
      <c r="AC58" s="33">
        <v>6.03</v>
      </c>
      <c r="AD58" s="33">
        <v>4.16</v>
      </c>
      <c r="AE58" s="33">
        <v>4</v>
      </c>
      <c r="AF58" s="56"/>
      <c r="AG58" s="56"/>
      <c r="AH58" s="56"/>
      <c r="AI58" s="56"/>
      <c r="AJ58" s="56"/>
      <c r="AK58" s="56"/>
      <c r="AL58" s="56">
        <v>67566.73</v>
      </c>
      <c r="AM58" s="56"/>
      <c r="AN58" s="56"/>
      <c r="AO58" s="56">
        <v>76350.33</v>
      </c>
      <c r="AP58" s="56">
        <v>1482.69</v>
      </c>
      <c r="AQ58" s="56">
        <v>72134.259999999995</v>
      </c>
      <c r="AR58" s="56">
        <v>67395.61</v>
      </c>
      <c r="AS58" s="56">
        <v>21888.17</v>
      </c>
      <c r="AT58" s="56">
        <v>1482.693</v>
      </c>
      <c r="AU58" s="56">
        <v>36479.160000000003</v>
      </c>
      <c r="AV58" s="56">
        <v>37109.040000000001</v>
      </c>
      <c r="AW58" s="56">
        <v>10067.540000000001</v>
      </c>
      <c r="AX58" s="56">
        <v>133.482</v>
      </c>
      <c r="AY58" s="56">
        <v>235546.71</v>
      </c>
      <c r="AZ58" s="56">
        <v>231426.98</v>
      </c>
      <c r="BA58" s="56">
        <v>42768.57</v>
      </c>
      <c r="BB58" s="56">
        <v>0</v>
      </c>
      <c r="BC58" s="56">
        <v>0</v>
      </c>
      <c r="BD58" s="56">
        <v>0</v>
      </c>
      <c r="BE58" s="56">
        <v>0</v>
      </c>
      <c r="BF58" s="96">
        <v>10912.08</v>
      </c>
      <c r="BG58" s="56">
        <v>40276.49</v>
      </c>
      <c r="BH58" s="56">
        <v>27620.52</v>
      </c>
      <c r="BI58" s="56">
        <v>12655.97</v>
      </c>
      <c r="BJ58" s="56">
        <v>0</v>
      </c>
      <c r="BK58" s="56">
        <v>0</v>
      </c>
      <c r="BL58" s="56">
        <v>0</v>
      </c>
      <c r="BM58" s="56">
        <v>0</v>
      </c>
      <c r="BN58" s="96">
        <v>54.167999999999999</v>
      </c>
      <c r="BO58" s="56">
        <v>4374.7299999999996</v>
      </c>
      <c r="BP58" s="56">
        <v>4574.37</v>
      </c>
      <c r="BQ58" s="56">
        <v>871.31</v>
      </c>
      <c r="BR58" s="48">
        <f>SUM(BR281)/AQ279*AQ58</f>
        <v>68226.833481016627</v>
      </c>
      <c r="BS58" s="48">
        <f>SUM(BS281)/AR279*AR58</f>
        <v>70622.106469125152</v>
      </c>
      <c r="BT58" s="48">
        <f>SUM(BT281)/AS279*AS58</f>
        <v>2846.4772395376376</v>
      </c>
      <c r="BU58" s="53"/>
      <c r="BV58" s="48">
        <f>SUM(BV281)/AU279*AU58</f>
        <v>36749.704102528631</v>
      </c>
      <c r="BW58" s="48">
        <f>SUM(BW281)/AV279*AV58</f>
        <v>39714.917116967626</v>
      </c>
      <c r="BX58" s="48">
        <f>SUM(BX281)/AW279*AW58</f>
        <v>2365.9257406228667</v>
      </c>
      <c r="BY58" s="53"/>
      <c r="BZ58" s="48">
        <f>SUM(BZ281)/AY279*AY58</f>
        <v>236621.27042102971</v>
      </c>
      <c r="CA58" s="48">
        <f>SUM(CA281)/AZ279*AZ58</f>
        <v>235537.66719763353</v>
      </c>
      <c r="CB58" s="48">
        <f>SUM(CB281)/BA279*BA58</f>
        <v>12819.777921823767</v>
      </c>
      <c r="CC58" s="53"/>
      <c r="CD58" s="48">
        <f>SUM(CD281)/BC279*BC58</f>
        <v>0</v>
      </c>
      <c r="CE58" s="48">
        <f>SUM(CE281)/BD279*BD58</f>
        <v>0</v>
      </c>
      <c r="CF58" s="48">
        <f>SUM(CF281)/BE279*BE58</f>
        <v>0</v>
      </c>
      <c r="CG58" s="53"/>
      <c r="CH58" s="48">
        <f>SUM(CH281)/BG279*BG58</f>
        <v>43082.954130291451</v>
      </c>
      <c r="CI58" s="48">
        <f>SUM(CI281)/BH279*BH58</f>
        <v>34981.348078575116</v>
      </c>
      <c r="CJ58" s="48">
        <f>SUM(CJ281)/BI279*BI58</f>
        <v>2596.2292689874698</v>
      </c>
      <c r="CK58" s="53"/>
      <c r="CL58" s="48">
        <f>SUM(CL281)/BK279*BK58</f>
        <v>0</v>
      </c>
      <c r="CM58" s="48">
        <f>SUM(CM281)/BL279*BL58</f>
        <v>0</v>
      </c>
      <c r="CN58" s="48">
        <f>SUM(CN281)/BM279*BM58</f>
        <v>0</v>
      </c>
      <c r="CO58" s="53"/>
      <c r="CP58" s="48">
        <f t="shared" si="3"/>
        <v>54.167999999999999</v>
      </c>
      <c r="CQ58" s="48">
        <f t="shared" si="4"/>
        <v>54.167999999999999</v>
      </c>
      <c r="CR58" s="48">
        <f t="shared" si="5"/>
        <v>0</v>
      </c>
      <c r="CS58" s="53"/>
      <c r="CT58" s="56"/>
      <c r="CU58" s="56"/>
      <c r="CV58" s="56"/>
      <c r="CW58" s="56"/>
      <c r="CX58" s="52"/>
      <c r="CY58" s="52">
        <v>1</v>
      </c>
      <c r="CZ58" s="52">
        <v>0.34</v>
      </c>
    </row>
    <row r="59" spans="1:104" x14ac:dyDescent="0.2">
      <c r="A59" s="56">
        <v>43</v>
      </c>
      <c r="B59" s="66" t="s">
        <v>129</v>
      </c>
      <c r="C59" s="56"/>
      <c r="D59" s="60" t="s">
        <v>20</v>
      </c>
      <c r="E59" s="32">
        <v>42736</v>
      </c>
      <c r="F59" s="32">
        <v>43100</v>
      </c>
      <c r="G59" s="60" t="s">
        <v>20</v>
      </c>
      <c r="H59" s="48">
        <v>5500</v>
      </c>
      <c r="I59" s="56"/>
      <c r="J59" s="56">
        <v>10260.709999999999</v>
      </c>
      <c r="K59" s="37">
        <f t="shared" si="0"/>
        <v>52443.9</v>
      </c>
      <c r="L59" s="56">
        <v>25243.8</v>
      </c>
      <c r="M59" s="56">
        <v>11892.84</v>
      </c>
      <c r="N59" s="56">
        <v>15307.26</v>
      </c>
      <c r="O59" s="56">
        <v>42028</v>
      </c>
      <c r="P59" s="37">
        <f t="shared" si="1"/>
        <v>42028</v>
      </c>
      <c r="Q59" s="37"/>
      <c r="R59" s="37"/>
      <c r="S59" s="37"/>
      <c r="T59" s="37"/>
      <c r="U59" s="37"/>
      <c r="V59" s="48">
        <v>15500</v>
      </c>
      <c r="W59" s="56"/>
      <c r="X59" s="56">
        <v>20676.61</v>
      </c>
      <c r="Y59" s="75">
        <v>571.6</v>
      </c>
      <c r="Z59" s="5">
        <f t="shared" si="2"/>
        <v>14</v>
      </c>
      <c r="AA59" s="33">
        <v>0</v>
      </c>
      <c r="AB59" s="33">
        <v>3.95</v>
      </c>
      <c r="AC59" s="33">
        <v>3.59</v>
      </c>
      <c r="AD59" s="33">
        <v>4.16</v>
      </c>
      <c r="AE59" s="33">
        <v>2.2999999999999998</v>
      </c>
      <c r="AF59" s="56"/>
      <c r="AG59" s="56"/>
      <c r="AH59" s="56"/>
      <c r="AI59" s="56"/>
      <c r="AJ59" s="56"/>
      <c r="AK59" s="56"/>
      <c r="AL59" s="56">
        <v>9481.4</v>
      </c>
      <c r="AM59" s="56"/>
      <c r="AN59" s="56"/>
      <c r="AO59" s="56">
        <v>17397.419999999998</v>
      </c>
      <c r="AP59" s="56">
        <v>685.18</v>
      </c>
      <c r="AQ59" s="56">
        <v>33781.96</v>
      </c>
      <c r="AR59" s="56">
        <v>29491.05</v>
      </c>
      <c r="AS59" s="56">
        <v>9888.26</v>
      </c>
      <c r="AT59" s="56">
        <v>685.18299999999999</v>
      </c>
      <c r="AU59" s="56">
        <v>16669.64</v>
      </c>
      <c r="AV59" s="56">
        <v>14672.67</v>
      </c>
      <c r="AW59" s="56">
        <v>5354.29</v>
      </c>
      <c r="AX59" s="56">
        <v>0</v>
      </c>
      <c r="AY59" s="56">
        <v>0</v>
      </c>
      <c r="AZ59" s="56">
        <v>0</v>
      </c>
      <c r="BA59" s="56">
        <v>0</v>
      </c>
      <c r="BB59" s="56">
        <v>0</v>
      </c>
      <c r="BC59" s="56">
        <v>0</v>
      </c>
      <c r="BD59" s="56">
        <v>0</v>
      </c>
      <c r="BE59" s="56">
        <v>0</v>
      </c>
      <c r="BF59" s="96">
        <v>5248</v>
      </c>
      <c r="BG59" s="56">
        <v>17777.689999999999</v>
      </c>
      <c r="BH59" s="56">
        <v>12896.71</v>
      </c>
      <c r="BI59" s="56">
        <v>4880.9799999999996</v>
      </c>
      <c r="BJ59" s="56">
        <v>0</v>
      </c>
      <c r="BK59" s="56">
        <v>0</v>
      </c>
      <c r="BL59" s="56">
        <v>0</v>
      </c>
      <c r="BM59" s="56">
        <v>0</v>
      </c>
      <c r="BN59" s="96">
        <v>32.457000000000001</v>
      </c>
      <c r="BO59" s="56">
        <v>2618.2800000000002</v>
      </c>
      <c r="BP59" s="56">
        <v>2282.4499999999998</v>
      </c>
      <c r="BQ59" s="56">
        <v>862.56</v>
      </c>
      <c r="BR59" s="48">
        <f>SUM(BR281)/AQ279*AQ59</f>
        <v>31952.031664043749</v>
      </c>
      <c r="BS59" s="48">
        <f>SUM(BS281)/AR279*AR59</f>
        <v>30902.904105865251</v>
      </c>
      <c r="BT59" s="48">
        <f>SUM(BT281)/AS279*AS59</f>
        <v>1285.9324022351088</v>
      </c>
      <c r="BU59" s="53"/>
      <c r="BV59" s="48">
        <f>SUM(BV281)/AU279*AU59</f>
        <v>16793.268745653007</v>
      </c>
      <c r="BW59" s="48">
        <f>SUM(BW281)/AV279*AV59</f>
        <v>15703.016648628403</v>
      </c>
      <c r="BX59" s="48">
        <f>SUM(BX281)/AW279*AW59</f>
        <v>1258.2867844338941</v>
      </c>
      <c r="BY59" s="53"/>
      <c r="BZ59" s="48">
        <f>SUM(BZ281)/AY279*AY59</f>
        <v>0</v>
      </c>
      <c r="CA59" s="48">
        <f>SUM(CA281)/AZ279*AZ59</f>
        <v>0</v>
      </c>
      <c r="CB59" s="48">
        <f>SUM(CB281)/BA279*BA59</f>
        <v>0</v>
      </c>
      <c r="CC59" s="53"/>
      <c r="CD59" s="48">
        <f>SUM(CD281)/BC279*BC59</f>
        <v>0</v>
      </c>
      <c r="CE59" s="48">
        <f>SUM(CE281)/BD279*BD59</f>
        <v>0</v>
      </c>
      <c r="CF59" s="48">
        <f>SUM(CF281)/BE279*BE59</f>
        <v>0</v>
      </c>
      <c r="CG59" s="53"/>
      <c r="CH59" s="48">
        <f>SUM(CH281)/BG279*BG59</f>
        <v>19016.438691964991</v>
      </c>
      <c r="CI59" s="48">
        <f>SUM(CI281)/BH279*BH59</f>
        <v>16333.664303874091</v>
      </c>
      <c r="CJ59" s="48">
        <f>SUM(CJ281)/BI279*BI59</f>
        <v>1001.2779057901101</v>
      </c>
      <c r="CK59" s="53"/>
      <c r="CL59" s="48">
        <f>SUM(CL281)/BK279*BK59</f>
        <v>0</v>
      </c>
      <c r="CM59" s="48">
        <f>SUM(CM281)/BL279*BL59</f>
        <v>0</v>
      </c>
      <c r="CN59" s="48">
        <f>SUM(CN281)/BM279*BM59</f>
        <v>0</v>
      </c>
      <c r="CO59" s="53"/>
      <c r="CP59" s="48">
        <f t="shared" si="3"/>
        <v>32.457000000000001</v>
      </c>
      <c r="CQ59" s="48">
        <f t="shared" si="4"/>
        <v>32.457000000000001</v>
      </c>
      <c r="CR59" s="48">
        <f t="shared" si="5"/>
        <v>0</v>
      </c>
      <c r="CS59" s="53"/>
      <c r="CT59" s="56"/>
      <c r="CU59" s="56"/>
      <c r="CV59" s="56"/>
      <c r="CW59" s="56"/>
      <c r="CX59" s="52"/>
      <c r="CY59" s="52">
        <v>1</v>
      </c>
      <c r="CZ59" s="52">
        <v>0</v>
      </c>
    </row>
    <row r="60" spans="1:104" x14ac:dyDescent="0.2">
      <c r="A60" s="56">
        <v>44</v>
      </c>
      <c r="B60" s="66" t="s">
        <v>130</v>
      </c>
      <c r="C60" s="56"/>
      <c r="D60" s="60" t="s">
        <v>20</v>
      </c>
      <c r="E60" s="32">
        <v>42736</v>
      </c>
      <c r="F60" s="32">
        <v>43100</v>
      </c>
      <c r="G60" s="60" t="s">
        <v>20</v>
      </c>
      <c r="H60" s="48">
        <v>30400</v>
      </c>
      <c r="I60" s="56"/>
      <c r="J60" s="56">
        <v>12049.81</v>
      </c>
      <c r="K60" s="37">
        <f t="shared" si="0"/>
        <v>169293.41999999998</v>
      </c>
      <c r="L60" s="56">
        <v>89182.44</v>
      </c>
      <c r="M60" s="56">
        <v>42012.959999999999</v>
      </c>
      <c r="N60" s="56">
        <v>38098.019999999997</v>
      </c>
      <c r="O60" s="56">
        <v>166232.91</v>
      </c>
      <c r="P60" s="37">
        <f t="shared" si="1"/>
        <v>166232.91</v>
      </c>
      <c r="Q60" s="37"/>
      <c r="R60" s="37"/>
      <c r="S60" s="37"/>
      <c r="T60" s="37"/>
      <c r="U60" s="37"/>
      <c r="V60" s="48">
        <v>58000</v>
      </c>
      <c r="W60" s="56"/>
      <c r="X60" s="56">
        <v>15110.32</v>
      </c>
      <c r="Y60" s="75">
        <v>559.9</v>
      </c>
      <c r="Z60" s="5">
        <f t="shared" si="2"/>
        <v>18.14</v>
      </c>
      <c r="AA60" s="33">
        <v>0</v>
      </c>
      <c r="AB60" s="33">
        <v>3.95</v>
      </c>
      <c r="AC60" s="33">
        <v>6.03</v>
      </c>
      <c r="AD60" s="33">
        <v>4.16</v>
      </c>
      <c r="AE60" s="33">
        <v>4</v>
      </c>
      <c r="AF60" s="56"/>
      <c r="AG60" s="56"/>
      <c r="AH60" s="56"/>
      <c r="AI60" s="56"/>
      <c r="AJ60" s="56"/>
      <c r="AK60" s="56"/>
      <c r="AL60" s="56">
        <v>11778.58</v>
      </c>
      <c r="AM60" s="56"/>
      <c r="AN60" s="56"/>
      <c r="AO60" s="56">
        <v>17301.95</v>
      </c>
      <c r="AP60" s="56">
        <v>1881.96</v>
      </c>
      <c r="AQ60" s="56">
        <v>82219.97</v>
      </c>
      <c r="AR60" s="56">
        <v>80118.429999999993</v>
      </c>
      <c r="AS60" s="56">
        <v>9206.48</v>
      </c>
      <c r="AT60" s="56">
        <v>1881.962</v>
      </c>
      <c r="AU60" s="56">
        <v>46366.92</v>
      </c>
      <c r="AV60" s="56">
        <v>45256.73</v>
      </c>
      <c r="AW60" s="56">
        <v>5235.0600000000004</v>
      </c>
      <c r="AX60" s="56">
        <v>0</v>
      </c>
      <c r="AY60" s="56">
        <v>0</v>
      </c>
      <c r="AZ60" s="56">
        <v>0</v>
      </c>
      <c r="BA60" s="56">
        <v>0</v>
      </c>
      <c r="BB60" s="56">
        <v>0</v>
      </c>
      <c r="BC60" s="56">
        <v>0</v>
      </c>
      <c r="BD60" s="56">
        <v>0</v>
      </c>
      <c r="BE60" s="56">
        <v>0</v>
      </c>
      <c r="BF60" s="96">
        <v>14242</v>
      </c>
      <c r="BG60" s="56">
        <v>48591.23</v>
      </c>
      <c r="BH60" s="56">
        <v>39790.99</v>
      </c>
      <c r="BI60" s="56">
        <v>8800.24</v>
      </c>
      <c r="BJ60" s="56">
        <v>0</v>
      </c>
      <c r="BK60" s="56">
        <v>0</v>
      </c>
      <c r="BL60" s="56">
        <v>0</v>
      </c>
      <c r="BM60" s="56">
        <v>0</v>
      </c>
      <c r="BN60" s="96">
        <v>82.658000000000001</v>
      </c>
      <c r="BO60" s="56">
        <v>6671.95</v>
      </c>
      <c r="BP60" s="56">
        <v>6597.27</v>
      </c>
      <c r="BQ60" s="56">
        <v>623.45000000000005</v>
      </c>
      <c r="BR60" s="48">
        <f>SUM(BR281)/AQ279*AQ60</f>
        <v>77766.212642982442</v>
      </c>
      <c r="BS60" s="48">
        <f>SUM(BS281)/AR279*AR60</f>
        <v>83954.018571820183</v>
      </c>
      <c r="BT60" s="48">
        <f>SUM(BT281)/AS279*AS60</f>
        <v>1197.2693823311163</v>
      </c>
      <c r="BU60" s="53"/>
      <c r="BV60" s="48">
        <f>SUM(BV281)/AU279*AU60</f>
        <v>46710.795702138334</v>
      </c>
      <c r="BW60" s="48">
        <f>SUM(BW281)/AV279*AV60</f>
        <v>48434.755545683271</v>
      </c>
      <c r="BX60" s="48">
        <f>SUM(BX281)/AW279*AW60</f>
        <v>1230.2670967987358</v>
      </c>
      <c r="BY60" s="53"/>
      <c r="BZ60" s="48">
        <f>SUM(BZ281)/AY279*AY60</f>
        <v>0</v>
      </c>
      <c r="CA60" s="48">
        <f>SUM(CA281)/AZ279*AZ60</f>
        <v>0</v>
      </c>
      <c r="CB60" s="48">
        <f>SUM(CB281)/BA279*BA60</f>
        <v>0</v>
      </c>
      <c r="CC60" s="53"/>
      <c r="CD60" s="48">
        <f>SUM(CD281)/BC279*BC60</f>
        <v>0</v>
      </c>
      <c r="CE60" s="48">
        <f>SUM(CE281)/BD279*BD60</f>
        <v>0</v>
      </c>
      <c r="CF60" s="48">
        <f>SUM(CF281)/BE279*BE60</f>
        <v>0</v>
      </c>
      <c r="CG60" s="53"/>
      <c r="CH60" s="48">
        <f>SUM(CH281)/BG279*BG60</f>
        <v>51977.064864004838</v>
      </c>
      <c r="CI60" s="48">
        <f>SUM(CI281)/BH279*BH60</f>
        <v>50395.230487373214</v>
      </c>
      <c r="CJ60" s="48">
        <f>SUM(CJ281)/BI279*BI60</f>
        <v>1805.2698182845165</v>
      </c>
      <c r="CK60" s="53"/>
      <c r="CL60" s="48">
        <f>SUM(CL281)/BK279*BK60</f>
        <v>0</v>
      </c>
      <c r="CM60" s="48">
        <f>SUM(CM281)/BL279*BL60</f>
        <v>0</v>
      </c>
      <c r="CN60" s="48">
        <f>SUM(CN281)/BM279*BM60</f>
        <v>0</v>
      </c>
      <c r="CO60" s="53"/>
      <c r="CP60" s="48">
        <f t="shared" si="3"/>
        <v>82.658000000000001</v>
      </c>
      <c r="CQ60" s="48">
        <f t="shared" si="4"/>
        <v>82.658000000000001</v>
      </c>
      <c r="CR60" s="48">
        <f t="shared" si="5"/>
        <v>0</v>
      </c>
      <c r="CS60" s="53"/>
      <c r="CT60" s="56"/>
      <c r="CU60" s="56"/>
      <c r="CV60" s="56"/>
      <c r="CW60" s="56"/>
      <c r="CX60" s="52"/>
      <c r="CY60" s="52"/>
      <c r="CZ60" s="52"/>
    </row>
    <row r="61" spans="1:104" x14ac:dyDescent="0.2">
      <c r="A61" s="56">
        <v>45</v>
      </c>
      <c r="B61" s="66" t="s">
        <v>131</v>
      </c>
      <c r="C61" s="56"/>
      <c r="D61" s="60" t="s">
        <v>20</v>
      </c>
      <c r="E61" s="32">
        <v>42736</v>
      </c>
      <c r="F61" s="32">
        <v>43100</v>
      </c>
      <c r="G61" s="60" t="s">
        <v>20</v>
      </c>
      <c r="H61" s="48">
        <v>15200</v>
      </c>
      <c r="I61" s="56"/>
      <c r="J61" s="56">
        <v>76048.09</v>
      </c>
      <c r="K61" s="37">
        <f t="shared" si="0"/>
        <v>1020249.25</v>
      </c>
      <c r="L61" s="56">
        <v>548087.97</v>
      </c>
      <c r="M61" s="56">
        <v>271531.78000000003</v>
      </c>
      <c r="N61" s="56">
        <v>200629.5</v>
      </c>
      <c r="O61" s="56">
        <v>999893.77</v>
      </c>
      <c r="P61" s="37">
        <f t="shared" si="1"/>
        <v>999893.77</v>
      </c>
      <c r="Q61" s="37"/>
      <c r="R61" s="37"/>
      <c r="S61" s="37"/>
      <c r="T61" s="37"/>
      <c r="U61" s="37"/>
      <c r="V61" s="48">
        <v>8500</v>
      </c>
      <c r="W61" s="56"/>
      <c r="X61" s="56">
        <v>96403.57</v>
      </c>
      <c r="Y61" s="75">
        <v>561.29999999999995</v>
      </c>
      <c r="Z61" s="5">
        <f t="shared" si="2"/>
        <v>20.72</v>
      </c>
      <c r="AA61" s="33">
        <v>0</v>
      </c>
      <c r="AB61" s="33">
        <v>5.53</v>
      </c>
      <c r="AC61" s="33">
        <v>6.03</v>
      </c>
      <c r="AD61" s="33">
        <v>4.16</v>
      </c>
      <c r="AE61" s="33">
        <v>5</v>
      </c>
      <c r="AF61" s="56"/>
      <c r="AG61" s="56"/>
      <c r="AH61" s="56"/>
      <c r="AI61" s="56"/>
      <c r="AJ61" s="56"/>
      <c r="AK61" s="56"/>
      <c r="AL61" s="56">
        <v>214418.91</v>
      </c>
      <c r="AM61" s="56"/>
      <c r="AN61" s="56"/>
      <c r="AO61" s="56">
        <v>272591.27</v>
      </c>
      <c r="AP61" s="56">
        <v>9260.58</v>
      </c>
      <c r="AQ61" s="56">
        <v>393627.06</v>
      </c>
      <c r="AR61" s="56">
        <v>374300.3</v>
      </c>
      <c r="AS61" s="56">
        <v>48292.37</v>
      </c>
      <c r="AT61" s="56">
        <v>9260.5759999999991</v>
      </c>
      <c r="AU61" s="56">
        <v>227343.19</v>
      </c>
      <c r="AV61" s="56">
        <v>216299.92</v>
      </c>
      <c r="AW61" s="56">
        <v>25796.240000000002</v>
      </c>
      <c r="AX61" s="56">
        <v>737.423</v>
      </c>
      <c r="AY61" s="56">
        <v>1295993.78</v>
      </c>
      <c r="AZ61" s="56">
        <v>1284459.82</v>
      </c>
      <c r="BA61" s="56">
        <v>180219.42</v>
      </c>
      <c r="BB61" s="56">
        <v>0</v>
      </c>
      <c r="BC61" s="56">
        <v>0</v>
      </c>
      <c r="BD61" s="56">
        <v>0</v>
      </c>
      <c r="BE61" s="56">
        <v>0</v>
      </c>
      <c r="BF61" s="96">
        <v>97850</v>
      </c>
      <c r="BG61" s="56">
        <v>331709.2</v>
      </c>
      <c r="BH61" s="56">
        <v>296860.01</v>
      </c>
      <c r="BI61" s="56">
        <v>34849.19</v>
      </c>
      <c r="BJ61" s="56">
        <v>0</v>
      </c>
      <c r="BK61" s="56">
        <v>0</v>
      </c>
      <c r="BL61" s="56">
        <v>0</v>
      </c>
      <c r="BM61" s="56">
        <v>0</v>
      </c>
      <c r="BN61" s="96">
        <v>367.55</v>
      </c>
      <c r="BO61" s="56">
        <v>29647.55</v>
      </c>
      <c r="BP61" s="56">
        <v>29017.87</v>
      </c>
      <c r="BQ61" s="56">
        <v>2644.55</v>
      </c>
      <c r="BR61" s="48">
        <f>SUM(BR281)/AQ279*AQ61</f>
        <v>372304.75333415967</v>
      </c>
      <c r="BS61" s="48">
        <f>SUM(BS281)/AR279*AR61</f>
        <v>392219.54720827489</v>
      </c>
      <c r="BT61" s="48">
        <f>SUM(BT281)/AS279*AS61</f>
        <v>6280.2478255756532</v>
      </c>
      <c r="BU61" s="53"/>
      <c r="BV61" s="48">
        <f>SUM(BV281)/AU279*AU61</f>
        <v>229029.25841014282</v>
      </c>
      <c r="BW61" s="48">
        <f>SUM(BW281)/AV279*AV61</f>
        <v>231488.96859651257</v>
      </c>
      <c r="BX61" s="48">
        <f>SUM(BX281)/AW279*AW61</f>
        <v>6062.2543568026758</v>
      </c>
      <c r="BY61" s="53"/>
      <c r="BZ61" s="48">
        <f>SUM(BZ281)/AY279*AY61</f>
        <v>1301906.0834318276</v>
      </c>
      <c r="CA61" s="48">
        <f>SUM(CA281)/AZ279*AZ61</f>
        <v>1307274.8458796476</v>
      </c>
      <c r="CB61" s="48">
        <f>SUM(CB281)/BA279*BA61</f>
        <v>54020.345819368864</v>
      </c>
      <c r="CC61" s="53"/>
      <c r="CD61" s="48">
        <f>SUM(CD281)/BC279*BC61</f>
        <v>0</v>
      </c>
      <c r="CE61" s="48">
        <f>SUM(CE281)/BD279*BD61</f>
        <v>0</v>
      </c>
      <c r="CF61" s="48">
        <f>SUM(CF281)/BE279*BE61</f>
        <v>0</v>
      </c>
      <c r="CG61" s="53"/>
      <c r="CH61" s="48">
        <f>SUM(CH281)/BG279*BG61</f>
        <v>354822.68311354029</v>
      </c>
      <c r="CI61" s="48">
        <f>SUM(CI281)/BH279*BH61</f>
        <v>375972.76736351411</v>
      </c>
      <c r="CJ61" s="48">
        <f>SUM(CJ281)/BI279*BI61</f>
        <v>7148.9176316398871</v>
      </c>
      <c r="CK61" s="53"/>
      <c r="CL61" s="48">
        <f>SUM(CL281)/BK279*BK61</f>
        <v>0</v>
      </c>
      <c r="CM61" s="48">
        <f>SUM(CM281)/BL279*BL61</f>
        <v>0</v>
      </c>
      <c r="CN61" s="48">
        <f>SUM(CN281)/BM279*BM61</f>
        <v>0</v>
      </c>
      <c r="CO61" s="53"/>
      <c r="CP61" s="48">
        <f t="shared" si="3"/>
        <v>367.55</v>
      </c>
      <c r="CQ61" s="48">
        <f t="shared" si="4"/>
        <v>367.55</v>
      </c>
      <c r="CR61" s="48">
        <f t="shared" si="5"/>
        <v>0</v>
      </c>
      <c r="CS61" s="53"/>
      <c r="CT61" s="56">
        <v>4</v>
      </c>
      <c r="CU61" s="56">
        <v>4</v>
      </c>
      <c r="CV61" s="56">
        <v>0</v>
      </c>
      <c r="CW61" s="56">
        <v>1101.2</v>
      </c>
      <c r="CX61" s="52"/>
      <c r="CY61" s="52">
        <v>2</v>
      </c>
      <c r="CZ61" s="52">
        <v>102372.1</v>
      </c>
    </row>
    <row r="62" spans="1:104" x14ac:dyDescent="0.2">
      <c r="A62" s="56">
        <v>46</v>
      </c>
      <c r="B62" s="66" t="s">
        <v>132</v>
      </c>
      <c r="C62" s="56"/>
      <c r="D62" s="60" t="s">
        <v>20</v>
      </c>
      <c r="E62" s="32">
        <v>42736</v>
      </c>
      <c r="F62" s="32">
        <v>43100</v>
      </c>
      <c r="G62" s="60" t="s">
        <v>20</v>
      </c>
      <c r="H62" s="48">
        <v>32900</v>
      </c>
      <c r="I62" s="56"/>
      <c r="J62" s="56">
        <v>7143.72</v>
      </c>
      <c r="K62" s="37">
        <f t="shared" si="0"/>
        <v>95699.94</v>
      </c>
      <c r="L62" s="56">
        <v>51050.22</v>
      </c>
      <c r="M62" s="56">
        <v>24382.080000000002</v>
      </c>
      <c r="N62" s="56">
        <v>20267.64</v>
      </c>
      <c r="O62" s="56">
        <v>95864.66</v>
      </c>
      <c r="P62" s="37">
        <f t="shared" si="1"/>
        <v>95864.66</v>
      </c>
      <c r="Q62" s="37"/>
      <c r="R62" s="37"/>
      <c r="S62" s="37"/>
      <c r="T62" s="37"/>
      <c r="U62" s="37"/>
      <c r="V62" s="48">
        <v>32600</v>
      </c>
      <c r="W62" s="56"/>
      <c r="X62" s="56">
        <v>6979</v>
      </c>
      <c r="Y62" s="75">
        <v>556.9</v>
      </c>
      <c r="Z62" s="5">
        <f t="shared" si="2"/>
        <v>19.310000000000002</v>
      </c>
      <c r="AA62" s="33">
        <v>0</v>
      </c>
      <c r="AB62" s="33">
        <v>5.12</v>
      </c>
      <c r="AC62" s="33">
        <v>6.03</v>
      </c>
      <c r="AD62" s="33">
        <v>4.16</v>
      </c>
      <c r="AE62" s="33">
        <v>4</v>
      </c>
      <c r="AF62" s="56"/>
      <c r="AG62" s="56"/>
      <c r="AH62" s="56"/>
      <c r="AI62" s="56"/>
      <c r="AJ62" s="56"/>
      <c r="AK62" s="56"/>
      <c r="AL62" s="56">
        <v>25433.64</v>
      </c>
      <c r="AM62" s="56"/>
      <c r="AN62" s="56"/>
      <c r="AO62" s="56">
        <v>28247.33</v>
      </c>
      <c r="AP62" s="56">
        <v>941.96</v>
      </c>
      <c r="AQ62" s="56">
        <v>40712.36</v>
      </c>
      <c r="AR62" s="56">
        <v>40394.730000000003</v>
      </c>
      <c r="AS62" s="56">
        <v>3304.56</v>
      </c>
      <c r="AT62" s="56">
        <v>941.96100000000001</v>
      </c>
      <c r="AU62" s="56">
        <v>23077.03</v>
      </c>
      <c r="AV62" s="56">
        <v>22804.32</v>
      </c>
      <c r="AW62" s="56">
        <v>2006.15</v>
      </c>
      <c r="AX62" s="56">
        <v>103.80200000000001</v>
      </c>
      <c r="AY62" s="56">
        <v>183106.9</v>
      </c>
      <c r="AZ62" s="56">
        <v>181533.37</v>
      </c>
      <c r="BA62" s="56">
        <v>21962.63</v>
      </c>
      <c r="BB62" s="56">
        <v>0</v>
      </c>
      <c r="BC62" s="56">
        <v>0</v>
      </c>
      <c r="BD62" s="56">
        <v>0</v>
      </c>
      <c r="BE62" s="56">
        <v>0</v>
      </c>
      <c r="BF62" s="96">
        <v>12501.031000000001</v>
      </c>
      <c r="BG62" s="56">
        <v>42347.11</v>
      </c>
      <c r="BH62" s="56">
        <v>37941.89</v>
      </c>
      <c r="BI62" s="56">
        <v>4405.22</v>
      </c>
      <c r="BJ62" s="56">
        <v>0</v>
      </c>
      <c r="BK62" s="56">
        <v>0</v>
      </c>
      <c r="BL62" s="56">
        <v>0</v>
      </c>
      <c r="BM62" s="56">
        <v>0</v>
      </c>
      <c r="BN62" s="96">
        <v>47.875</v>
      </c>
      <c r="BO62" s="56">
        <v>3864.83</v>
      </c>
      <c r="BP62" s="56">
        <v>3909.69</v>
      </c>
      <c r="BQ62" s="56">
        <v>279.31</v>
      </c>
      <c r="BR62" s="48">
        <f>SUM(BR281)/AQ279*AQ62</f>
        <v>38507.020191781303</v>
      </c>
      <c r="BS62" s="48">
        <f>SUM(BS281)/AR279*AR62</f>
        <v>42328.58672622095</v>
      </c>
      <c r="BT62" s="48">
        <f>SUM(BT281)/AS279*AS62</f>
        <v>429.74606039182339</v>
      </c>
      <c r="BU62" s="53"/>
      <c r="BV62" s="48">
        <f>SUM(BV281)/AU279*AU62</f>
        <v>23248.178523441227</v>
      </c>
      <c r="BW62" s="48">
        <f>SUM(BW281)/AV279*AV62</f>
        <v>24405.688713823023</v>
      </c>
      <c r="BX62" s="48">
        <f>SUM(BX281)/AW279*AW62</f>
        <v>471.45597877441395</v>
      </c>
      <c r="BY62" s="53"/>
      <c r="BZ62" s="48">
        <f>SUM(BZ281)/AY279*AY62</f>
        <v>183942.23082486037</v>
      </c>
      <c r="CA62" s="48">
        <f>SUM(CA281)/AZ279*AZ62</f>
        <v>184757.8293953664</v>
      </c>
      <c r="CB62" s="48">
        <f>SUM(CB281)/BA279*BA62</f>
        <v>6583.246509742653</v>
      </c>
      <c r="CC62" s="53"/>
      <c r="CD62" s="48">
        <f>SUM(CD281)/BC279*BC62</f>
        <v>0</v>
      </c>
      <c r="CE62" s="48">
        <f>SUM(CE281)/BD279*BD62</f>
        <v>0</v>
      </c>
      <c r="CF62" s="48">
        <f>SUM(CF281)/BE279*BE62</f>
        <v>0</v>
      </c>
      <c r="CG62" s="53"/>
      <c r="CH62" s="48">
        <f>SUM(CH281)/BG279*BG62</f>
        <v>45297.85484485879</v>
      </c>
      <c r="CI62" s="48">
        <f>SUM(CI281)/BH279*BH62</f>
        <v>48053.348048806045</v>
      </c>
      <c r="CJ62" s="48">
        <f>SUM(CJ281)/BI279*BI62</f>
        <v>903.68111652674452</v>
      </c>
      <c r="CK62" s="53"/>
      <c r="CL62" s="48">
        <f>SUM(CL281)/BK279*BK62</f>
        <v>0</v>
      </c>
      <c r="CM62" s="48">
        <f>SUM(CM281)/BL279*BL62</f>
        <v>0</v>
      </c>
      <c r="CN62" s="48">
        <f>SUM(CN281)/BM279*BM62</f>
        <v>0</v>
      </c>
      <c r="CO62" s="53"/>
      <c r="CP62" s="48">
        <f t="shared" si="3"/>
        <v>47.875</v>
      </c>
      <c r="CQ62" s="48">
        <f t="shared" si="4"/>
        <v>47.875</v>
      </c>
      <c r="CR62" s="48">
        <f t="shared" si="5"/>
        <v>0</v>
      </c>
      <c r="CS62" s="53"/>
      <c r="CT62" s="56">
        <v>1</v>
      </c>
      <c r="CU62" s="56">
        <v>1</v>
      </c>
      <c r="CV62" s="56">
        <v>0</v>
      </c>
      <c r="CW62" s="56">
        <v>302.27</v>
      </c>
      <c r="CX62" s="52"/>
      <c r="CY62" s="52">
        <v>1</v>
      </c>
      <c r="CZ62" s="52">
        <v>1200</v>
      </c>
    </row>
    <row r="63" spans="1:104" x14ac:dyDescent="0.2">
      <c r="A63" s="56">
        <v>47</v>
      </c>
      <c r="B63" s="66" t="s">
        <v>133</v>
      </c>
      <c r="C63" s="56"/>
      <c r="D63" s="60" t="s">
        <v>20</v>
      </c>
      <c r="E63" s="32">
        <v>42736</v>
      </c>
      <c r="F63" s="32">
        <v>43100</v>
      </c>
      <c r="G63" s="60" t="s">
        <v>20</v>
      </c>
      <c r="H63" s="48">
        <v>-2800</v>
      </c>
      <c r="I63" s="56"/>
      <c r="J63" s="56">
        <v>88994.48</v>
      </c>
      <c r="K63" s="37">
        <f t="shared" si="0"/>
        <v>130409.59000000001</v>
      </c>
      <c r="L63" s="56">
        <v>65700.820000000007</v>
      </c>
      <c r="M63" s="56">
        <v>35339.11</v>
      </c>
      <c r="N63" s="56">
        <v>29369.66</v>
      </c>
      <c r="O63" s="56">
        <v>122943.22</v>
      </c>
      <c r="P63" s="37">
        <f t="shared" si="1"/>
        <v>122943.22</v>
      </c>
      <c r="Q63" s="37"/>
      <c r="R63" s="37"/>
      <c r="S63" s="37"/>
      <c r="T63" s="37"/>
      <c r="U63" s="37"/>
      <c r="V63" s="48">
        <v>10800</v>
      </c>
      <c r="W63" s="56"/>
      <c r="X63" s="56">
        <v>96460.85</v>
      </c>
      <c r="Y63" s="75">
        <v>274.3</v>
      </c>
      <c r="Z63" s="5">
        <f t="shared" si="2"/>
        <v>18.14</v>
      </c>
      <c r="AA63" s="33">
        <v>0</v>
      </c>
      <c r="AB63" s="33">
        <v>3.95</v>
      </c>
      <c r="AC63" s="33">
        <v>6.03</v>
      </c>
      <c r="AD63" s="33">
        <v>4.16</v>
      </c>
      <c r="AE63" s="33">
        <v>4</v>
      </c>
      <c r="AF63" s="56"/>
      <c r="AG63" s="56"/>
      <c r="AH63" s="56"/>
      <c r="AI63" s="56"/>
      <c r="AJ63" s="56"/>
      <c r="AK63" s="56"/>
      <c r="AL63" s="56">
        <v>30885.37</v>
      </c>
      <c r="AM63" s="56"/>
      <c r="AN63" s="56"/>
      <c r="AO63" s="56">
        <v>37333.370000000003</v>
      </c>
      <c r="AP63" s="56">
        <v>1341.9</v>
      </c>
      <c r="AQ63" s="56">
        <v>53245.82</v>
      </c>
      <c r="AR63" s="56">
        <v>52451.93</v>
      </c>
      <c r="AS63" s="56">
        <v>19324.32</v>
      </c>
      <c r="AT63" s="56">
        <v>1341.62</v>
      </c>
      <c r="AU63" s="56">
        <v>32661.88</v>
      </c>
      <c r="AV63" s="56">
        <v>31688.47</v>
      </c>
      <c r="AW63" s="56">
        <v>11241.95</v>
      </c>
      <c r="AX63" s="56">
        <v>0</v>
      </c>
      <c r="AY63" s="56">
        <v>0</v>
      </c>
      <c r="AZ63" s="56">
        <v>0</v>
      </c>
      <c r="BA63" s="56">
        <v>0</v>
      </c>
      <c r="BB63" s="56">
        <v>0</v>
      </c>
      <c r="BC63" s="56">
        <v>0</v>
      </c>
      <c r="BD63" s="56">
        <v>0</v>
      </c>
      <c r="BE63" s="56">
        <v>0</v>
      </c>
      <c r="BF63" s="96">
        <v>18862</v>
      </c>
      <c r="BG63" s="56">
        <v>79026.720000000001</v>
      </c>
      <c r="BH63" s="56">
        <v>54636.75</v>
      </c>
      <c r="BI63" s="56">
        <v>24389.97</v>
      </c>
      <c r="BJ63" s="56">
        <v>0</v>
      </c>
      <c r="BK63" s="56">
        <v>0</v>
      </c>
      <c r="BL63" s="56">
        <v>0</v>
      </c>
      <c r="BM63" s="56">
        <v>0</v>
      </c>
      <c r="BN63" s="96">
        <v>83.158000000000001</v>
      </c>
      <c r="BO63" s="56">
        <v>6709.94</v>
      </c>
      <c r="BP63" s="56">
        <v>6455.78</v>
      </c>
      <c r="BQ63" s="56">
        <v>2340.56</v>
      </c>
      <c r="BR63" s="48">
        <f>SUM(BR281)/AQ279*AQ63</f>
        <v>50361.557666221081</v>
      </c>
      <c r="BS63" s="48">
        <f>SUM(BS281)/AR279*AR63</f>
        <v>54963.012946556897</v>
      </c>
      <c r="BT63" s="48">
        <f>SUM(BT281)/AS279*AS63</f>
        <v>2513.0578321322414</v>
      </c>
      <c r="BU63" s="53"/>
      <c r="BV63" s="48">
        <f>SUM(BV281)/AU279*AU63</f>
        <v>32904.113620826189</v>
      </c>
      <c r="BW63" s="48">
        <f>SUM(BW281)/AV279*AV63</f>
        <v>33913.702957918482</v>
      </c>
      <c r="BX63" s="48">
        <f>SUM(BX281)/AW279*AW63</f>
        <v>2641.9183712997647</v>
      </c>
      <c r="BY63" s="53"/>
      <c r="BZ63" s="48">
        <f>SUM(BZ281)/AY279*AY63</f>
        <v>0</v>
      </c>
      <c r="CA63" s="48">
        <f>SUM(CA281)/AZ279*AZ63</f>
        <v>0</v>
      </c>
      <c r="CB63" s="48">
        <f>SUM(CB281)/BA279*BA63</f>
        <v>0</v>
      </c>
      <c r="CC63" s="53"/>
      <c r="CD63" s="48">
        <f>SUM(CD281)/BC279*BC63</f>
        <v>0</v>
      </c>
      <c r="CE63" s="48">
        <f>SUM(CE281)/BD279*BD63</f>
        <v>0</v>
      </c>
      <c r="CF63" s="48">
        <f>SUM(CF281)/BE279*BE63</f>
        <v>0</v>
      </c>
      <c r="CG63" s="53"/>
      <c r="CH63" s="48">
        <f>SUM(CH281)/BG279*BG63</f>
        <v>84533.298527934952</v>
      </c>
      <c r="CI63" s="48">
        <f>SUM(CI281)/BH279*BH63</f>
        <v>69197.363758252512</v>
      </c>
      <c r="CJ63" s="48">
        <f>SUM(CJ281)/BI279*BI63</f>
        <v>5003.3268081171436</v>
      </c>
      <c r="CK63" s="53"/>
      <c r="CL63" s="48">
        <f>SUM(CL281)/BK279*BK63</f>
        <v>0</v>
      </c>
      <c r="CM63" s="48">
        <f>SUM(CM281)/BL279*BL63</f>
        <v>0</v>
      </c>
      <c r="CN63" s="48">
        <f>SUM(CN281)/BM279*BM63</f>
        <v>0</v>
      </c>
      <c r="CO63" s="53"/>
      <c r="CP63" s="48">
        <f t="shared" si="3"/>
        <v>83.158000000000001</v>
      </c>
      <c r="CQ63" s="48">
        <f t="shared" si="4"/>
        <v>83.158000000000001</v>
      </c>
      <c r="CR63" s="48">
        <f t="shared" si="5"/>
        <v>0</v>
      </c>
      <c r="CS63" s="53"/>
      <c r="CT63" s="56">
        <v>2</v>
      </c>
      <c r="CU63" s="56">
        <v>2</v>
      </c>
      <c r="CV63" s="56">
        <v>0</v>
      </c>
      <c r="CW63" s="56">
        <v>1878.24</v>
      </c>
      <c r="CX63" s="52"/>
      <c r="CY63" s="52">
        <v>5</v>
      </c>
      <c r="CZ63" s="52">
        <v>17888.009999999998</v>
      </c>
    </row>
    <row r="64" spans="1:104" x14ac:dyDescent="0.2">
      <c r="A64" s="56">
        <v>48</v>
      </c>
      <c r="B64" s="66" t="s">
        <v>134</v>
      </c>
      <c r="C64" s="56"/>
      <c r="D64" s="60" t="s">
        <v>20</v>
      </c>
      <c r="E64" s="32">
        <v>42736</v>
      </c>
      <c r="F64" s="32">
        <v>43100</v>
      </c>
      <c r="G64" s="60" t="s">
        <v>20</v>
      </c>
      <c r="H64" s="48">
        <v>345600</v>
      </c>
      <c r="I64" s="56"/>
      <c r="J64" s="56">
        <v>42182.16</v>
      </c>
      <c r="K64" s="37">
        <f t="shared" si="0"/>
        <v>280671.06</v>
      </c>
      <c r="L64" s="56">
        <v>141405.6</v>
      </c>
      <c r="M64" s="56">
        <v>76049.279999999999</v>
      </c>
      <c r="N64" s="56">
        <v>63216.18</v>
      </c>
      <c r="O64" s="56">
        <v>270147.65000000002</v>
      </c>
      <c r="P64" s="37">
        <f t="shared" si="1"/>
        <v>270147.65000000002</v>
      </c>
      <c r="Q64" s="37"/>
      <c r="R64" s="37"/>
      <c r="S64" s="37"/>
      <c r="T64" s="37"/>
      <c r="U64" s="37"/>
      <c r="V64" s="48">
        <v>4100</v>
      </c>
      <c r="W64" s="56"/>
      <c r="X64" s="56">
        <v>52705.57</v>
      </c>
      <c r="Y64" s="75">
        <v>555.9</v>
      </c>
      <c r="Z64" s="5">
        <f t="shared" si="2"/>
        <v>18.14</v>
      </c>
      <c r="AA64" s="33">
        <v>0</v>
      </c>
      <c r="AB64" s="33">
        <v>3.95</v>
      </c>
      <c r="AC64" s="33">
        <v>6.03</v>
      </c>
      <c r="AD64" s="33">
        <v>4.16</v>
      </c>
      <c r="AE64" s="33">
        <v>4</v>
      </c>
      <c r="AF64" s="56"/>
      <c r="AG64" s="56"/>
      <c r="AH64" s="56"/>
      <c r="AI64" s="56"/>
      <c r="AJ64" s="56"/>
      <c r="AK64" s="56"/>
      <c r="AL64" s="56">
        <v>42208.14</v>
      </c>
      <c r="AM64" s="56"/>
      <c r="AN64" s="56"/>
      <c r="AO64" s="56">
        <v>81681.91</v>
      </c>
      <c r="AP64" s="56">
        <v>3121.13</v>
      </c>
      <c r="AQ64" s="56">
        <v>133531.19</v>
      </c>
      <c r="AR64" s="56">
        <v>109985.76</v>
      </c>
      <c r="AS64" s="56">
        <v>48529.49</v>
      </c>
      <c r="AT64" s="56">
        <v>3121.1280000000002</v>
      </c>
      <c r="AU64" s="56">
        <v>76637.259999999995</v>
      </c>
      <c r="AV64" s="56">
        <v>63398.58</v>
      </c>
      <c r="AW64" s="56">
        <v>28251.67</v>
      </c>
      <c r="AX64" s="56">
        <v>0</v>
      </c>
      <c r="AY64" s="56">
        <v>0</v>
      </c>
      <c r="AZ64" s="56">
        <v>0</v>
      </c>
      <c r="BA64" s="56">
        <v>0</v>
      </c>
      <c r="BB64" s="56">
        <v>0</v>
      </c>
      <c r="BC64" s="56">
        <v>0</v>
      </c>
      <c r="BD64" s="56">
        <v>0</v>
      </c>
      <c r="BE64" s="56">
        <v>0</v>
      </c>
      <c r="BF64" s="96">
        <v>34999</v>
      </c>
      <c r="BG64" s="56">
        <v>117967.22</v>
      </c>
      <c r="BH64" s="56">
        <v>95551.78</v>
      </c>
      <c r="BI64" s="56">
        <v>22415.439999999999</v>
      </c>
      <c r="BJ64" s="56">
        <v>0</v>
      </c>
      <c r="BK64" s="56">
        <v>0</v>
      </c>
      <c r="BL64" s="56">
        <v>0</v>
      </c>
      <c r="BM64" s="56">
        <v>0</v>
      </c>
      <c r="BN64" s="96">
        <v>137.55000000000001</v>
      </c>
      <c r="BO64" s="56">
        <v>11095.3</v>
      </c>
      <c r="BP64" s="56">
        <v>10714.84</v>
      </c>
      <c r="BQ64" s="56">
        <v>2591.5500000000002</v>
      </c>
      <c r="BR64" s="48">
        <f>SUM(BR281)/AQ279*AQ64</f>
        <v>126297.96527547372</v>
      </c>
      <c r="BS64" s="48">
        <f>SUM(BS281)/AR279*AR64</f>
        <v>115251.21670102319</v>
      </c>
      <c r="BT64" s="48">
        <f>SUM(BT281)/AS279*AS64</f>
        <v>6311.0844228352298</v>
      </c>
      <c r="BU64" s="53"/>
      <c r="BV64" s="48">
        <f>SUM(BV281)/AU279*AU64</f>
        <v>77205.632701755007</v>
      </c>
      <c r="BW64" s="48">
        <f>SUM(BW281)/AV279*AV64</f>
        <v>67850.565523480036</v>
      </c>
      <c r="BX64" s="48">
        <f>SUM(BX281)/AW279*AW64</f>
        <v>6639.2935383005988</v>
      </c>
      <c r="BY64" s="53"/>
      <c r="BZ64" s="48">
        <f>SUM(BZ281)/AY279*AY64</f>
        <v>0</v>
      </c>
      <c r="CA64" s="48">
        <f>SUM(CA281)/AZ279*AZ64</f>
        <v>0</v>
      </c>
      <c r="CB64" s="48">
        <f>SUM(CB281)/BA279*BA64</f>
        <v>0</v>
      </c>
      <c r="CC64" s="53"/>
      <c r="CD64" s="48">
        <f>SUM(CD281)/BC279*BC64</f>
        <v>0</v>
      </c>
      <c r="CE64" s="48">
        <f>SUM(CE281)/BD279*BD64</f>
        <v>0</v>
      </c>
      <c r="CF64" s="48">
        <f>SUM(CF281)/BE279*BE64</f>
        <v>0</v>
      </c>
      <c r="CG64" s="53"/>
      <c r="CH64" s="48">
        <f>SUM(CH281)/BG279*BG64</f>
        <v>126187.17093118097</v>
      </c>
      <c r="CI64" s="48">
        <f>SUM(CI281)/BH279*BH64</f>
        <v>121016.18925738661</v>
      </c>
      <c r="CJ64" s="48">
        <f>SUM(CJ281)/BI279*BI64</f>
        <v>4598.2742851976172</v>
      </c>
      <c r="CK64" s="53"/>
      <c r="CL64" s="48">
        <f>SUM(CL281)/BK279*BK64</f>
        <v>0</v>
      </c>
      <c r="CM64" s="48">
        <f>SUM(CM281)/BL279*BL64</f>
        <v>0</v>
      </c>
      <c r="CN64" s="48">
        <f>SUM(CN281)/BM279*BM64</f>
        <v>0</v>
      </c>
      <c r="CO64" s="53"/>
      <c r="CP64" s="48">
        <f t="shared" si="3"/>
        <v>137.55000000000001</v>
      </c>
      <c r="CQ64" s="48">
        <f t="shared" si="4"/>
        <v>137.55000000000001</v>
      </c>
      <c r="CR64" s="48">
        <f t="shared" si="5"/>
        <v>0</v>
      </c>
      <c r="CS64" s="53"/>
      <c r="CT64" s="56"/>
      <c r="CU64" s="56"/>
      <c r="CV64" s="56"/>
      <c r="CW64" s="56"/>
      <c r="CX64" s="52"/>
      <c r="CY64" s="52">
        <v>3</v>
      </c>
      <c r="CZ64" s="52">
        <v>23654</v>
      </c>
    </row>
    <row r="65" spans="1:108" x14ac:dyDescent="0.2">
      <c r="A65" s="56">
        <v>49</v>
      </c>
      <c r="B65" s="66" t="s">
        <v>135</v>
      </c>
      <c r="C65" s="56"/>
      <c r="D65" s="60" t="s">
        <v>20</v>
      </c>
      <c r="E65" s="32">
        <v>42736</v>
      </c>
      <c r="F65" s="32">
        <v>43100</v>
      </c>
      <c r="G65" s="60" t="s">
        <v>20</v>
      </c>
      <c r="H65" s="48">
        <v>24300</v>
      </c>
      <c r="I65" s="56"/>
      <c r="J65" s="56">
        <v>45435.76</v>
      </c>
      <c r="K65" s="37">
        <f t="shared" si="0"/>
        <v>171697.92000000001</v>
      </c>
      <c r="L65" s="56">
        <v>90449.16</v>
      </c>
      <c r="M65" s="56">
        <v>42609.599999999999</v>
      </c>
      <c r="N65" s="56">
        <v>38639.160000000003</v>
      </c>
      <c r="O65" s="56">
        <v>161964.93</v>
      </c>
      <c r="P65" s="37">
        <f t="shared" si="1"/>
        <v>161964.93</v>
      </c>
      <c r="Q65" s="37"/>
      <c r="R65" s="37"/>
      <c r="S65" s="37"/>
      <c r="T65" s="37"/>
      <c r="U65" s="37"/>
      <c r="V65" s="48">
        <v>19100</v>
      </c>
      <c r="W65" s="56"/>
      <c r="X65" s="56">
        <v>55168.75</v>
      </c>
      <c r="Y65" s="75">
        <v>130</v>
      </c>
      <c r="Z65" s="5">
        <f t="shared" si="2"/>
        <v>18.14</v>
      </c>
      <c r="AA65" s="33">
        <v>0</v>
      </c>
      <c r="AB65" s="33">
        <v>3.95</v>
      </c>
      <c r="AC65" s="33">
        <v>6.03</v>
      </c>
      <c r="AD65" s="33">
        <v>4.16</v>
      </c>
      <c r="AE65" s="33">
        <v>4</v>
      </c>
      <c r="AF65" s="56"/>
      <c r="AG65" s="56"/>
      <c r="AH65" s="56"/>
      <c r="AI65" s="56"/>
      <c r="AJ65" s="56"/>
      <c r="AK65" s="56"/>
      <c r="AL65" s="56">
        <v>10487.23</v>
      </c>
      <c r="AM65" s="56"/>
      <c r="AN65" s="56"/>
      <c r="AO65" s="56">
        <v>15866.57</v>
      </c>
      <c r="AP65" s="56">
        <v>963.15</v>
      </c>
      <c r="AQ65" s="56">
        <v>41614.04</v>
      </c>
      <c r="AR65" s="56">
        <v>38250.42</v>
      </c>
      <c r="AS65" s="56">
        <v>9632.34</v>
      </c>
      <c r="AT65" s="56">
        <v>963.14499999999998</v>
      </c>
      <c r="AU65" s="56">
        <v>23733.71</v>
      </c>
      <c r="AV65" s="56">
        <v>22785.37</v>
      </c>
      <c r="AW65" s="56">
        <v>4763.3</v>
      </c>
      <c r="AX65" s="56">
        <v>0</v>
      </c>
      <c r="AY65" s="56">
        <v>0</v>
      </c>
      <c r="AZ65" s="56">
        <v>0</v>
      </c>
      <c r="BA65" s="56">
        <v>0</v>
      </c>
      <c r="BB65" s="56">
        <v>0</v>
      </c>
      <c r="BC65" s="56">
        <v>0</v>
      </c>
      <c r="BD65" s="56">
        <v>0</v>
      </c>
      <c r="BE65" s="56">
        <v>0</v>
      </c>
      <c r="BF65" s="96">
        <v>7782.8</v>
      </c>
      <c r="BG65" s="56">
        <v>26768.95</v>
      </c>
      <c r="BH65" s="56">
        <v>22198.58</v>
      </c>
      <c r="BI65" s="56">
        <v>4570.37</v>
      </c>
      <c r="BJ65" s="56">
        <v>0</v>
      </c>
      <c r="BK65" s="56">
        <v>0</v>
      </c>
      <c r="BL65" s="56">
        <v>0</v>
      </c>
      <c r="BM65" s="56">
        <v>0</v>
      </c>
      <c r="BN65" s="96">
        <v>42.026000000000003</v>
      </c>
      <c r="BO65" s="56">
        <v>3388.95</v>
      </c>
      <c r="BP65" s="56">
        <v>3543.06</v>
      </c>
      <c r="BQ65" s="56">
        <v>249.44</v>
      </c>
      <c r="BR65" s="48">
        <f>SUM(BR281)/AQ279*AQ65</f>
        <v>39359.857265498606</v>
      </c>
      <c r="BS65" s="48">
        <f>SUM(BS281)/AR279*AR65</f>
        <v>40081.620059952773</v>
      </c>
      <c r="BT65" s="48">
        <f>SUM(BT281)/AS279*AS65</f>
        <v>1252.6509330605516</v>
      </c>
      <c r="BU65" s="53"/>
      <c r="BV65" s="48">
        <f>SUM(BV281)/AU279*AU65</f>
        <v>23909.7287260788</v>
      </c>
      <c r="BW65" s="48">
        <f>SUM(BW281)/AV279*AV65</f>
        <v>24385.408003802862</v>
      </c>
      <c r="BX65" s="48">
        <f>SUM(BX281)/AW279*AW65</f>
        <v>1119.4009738534835</v>
      </c>
      <c r="BY65" s="53"/>
      <c r="BZ65" s="48">
        <f>SUM(BZ281)/AY279*AY65</f>
        <v>0</v>
      </c>
      <c r="CA65" s="48">
        <f>SUM(CA281)/AZ279*AZ65</f>
        <v>0</v>
      </c>
      <c r="CB65" s="48">
        <f>SUM(CB281)/BA279*BA65</f>
        <v>0</v>
      </c>
      <c r="CC65" s="53"/>
      <c r="CD65" s="48">
        <f>SUM(CD281)/BC279*BC65</f>
        <v>0</v>
      </c>
      <c r="CE65" s="48">
        <f>SUM(CE281)/BD279*BD65</f>
        <v>0</v>
      </c>
      <c r="CF65" s="48">
        <f>SUM(CF281)/BE279*BE65</f>
        <v>0</v>
      </c>
      <c r="CG65" s="53"/>
      <c r="CH65" s="48">
        <f>SUM(CH281)/BG279*BG65</f>
        <v>28634.209310842765</v>
      </c>
      <c r="CI65" s="48">
        <f>SUM(CI281)/BH279*BH65</f>
        <v>28114.469019051634</v>
      </c>
      <c r="CJ65" s="48">
        <f>SUM(CJ281)/BI279*BI65</f>
        <v>937.55977330084249</v>
      </c>
      <c r="CK65" s="53"/>
      <c r="CL65" s="48">
        <f>SUM(CL281)/BK279*BK65</f>
        <v>0</v>
      </c>
      <c r="CM65" s="48">
        <f>SUM(CM281)/BL279*BL65</f>
        <v>0</v>
      </c>
      <c r="CN65" s="48">
        <f>SUM(CN281)/BM279*BM65</f>
        <v>0</v>
      </c>
      <c r="CO65" s="53"/>
      <c r="CP65" s="48">
        <f t="shared" si="3"/>
        <v>42.026000000000003</v>
      </c>
      <c r="CQ65" s="48">
        <f t="shared" si="4"/>
        <v>42.026000000000003</v>
      </c>
      <c r="CR65" s="48">
        <f t="shared" si="5"/>
        <v>0</v>
      </c>
      <c r="CS65" s="53"/>
      <c r="CT65" s="56">
        <v>1</v>
      </c>
      <c r="CU65" s="56">
        <v>1</v>
      </c>
      <c r="CV65" s="56">
        <v>0</v>
      </c>
      <c r="CW65" s="56">
        <v>56.51</v>
      </c>
      <c r="CX65" s="52"/>
      <c r="CY65" s="52">
        <v>2</v>
      </c>
      <c r="CZ65" s="52">
        <v>8000</v>
      </c>
    </row>
    <row r="66" spans="1:108" x14ac:dyDescent="0.2">
      <c r="A66" s="56">
        <v>50</v>
      </c>
      <c r="B66" s="66" t="s">
        <v>136</v>
      </c>
      <c r="C66" s="56"/>
      <c r="D66" s="60" t="s">
        <v>20</v>
      </c>
      <c r="E66" s="32">
        <v>42736</v>
      </c>
      <c r="F66" s="32">
        <v>43100</v>
      </c>
      <c r="G66" s="60" t="s">
        <v>20</v>
      </c>
      <c r="H66" s="48">
        <v>-200</v>
      </c>
      <c r="I66" s="56"/>
      <c r="J66" s="56">
        <v>21387.24</v>
      </c>
      <c r="K66" s="37">
        <f t="shared" si="0"/>
        <v>97011.42</v>
      </c>
      <c r="L66" s="56">
        <v>51749.88</v>
      </c>
      <c r="M66" s="56">
        <v>24716.16</v>
      </c>
      <c r="N66" s="56">
        <v>20545.38</v>
      </c>
      <c r="O66" s="56">
        <v>108209.22</v>
      </c>
      <c r="P66" s="37">
        <f t="shared" si="1"/>
        <v>108209.22</v>
      </c>
      <c r="Q66" s="37"/>
      <c r="R66" s="37"/>
      <c r="S66" s="37"/>
      <c r="T66" s="37"/>
      <c r="U66" s="37"/>
      <c r="V66" s="48">
        <v>21500</v>
      </c>
      <c r="W66" s="56"/>
      <c r="X66" s="56">
        <v>10189.44</v>
      </c>
      <c r="Y66" s="75">
        <v>1532.8</v>
      </c>
      <c r="Z66" s="5">
        <f t="shared" si="2"/>
        <v>19.310000000000002</v>
      </c>
      <c r="AA66" s="33">
        <v>0</v>
      </c>
      <c r="AB66" s="33">
        <v>5.12</v>
      </c>
      <c r="AC66" s="33">
        <v>6.03</v>
      </c>
      <c r="AD66" s="33">
        <v>4.16</v>
      </c>
      <c r="AE66" s="33">
        <v>4</v>
      </c>
      <c r="AF66" s="56"/>
      <c r="AG66" s="56"/>
      <c r="AH66" s="56"/>
      <c r="AI66" s="56"/>
      <c r="AJ66" s="56"/>
      <c r="AK66" s="56"/>
      <c r="AL66" s="56">
        <v>74439.31</v>
      </c>
      <c r="AM66" s="56"/>
      <c r="AN66" s="56"/>
      <c r="AO66" s="56">
        <v>34818.29</v>
      </c>
      <c r="AP66" s="56">
        <v>769.6</v>
      </c>
      <c r="AQ66" s="56">
        <v>30537.08</v>
      </c>
      <c r="AR66" s="56">
        <v>41951.86</v>
      </c>
      <c r="AS66" s="56">
        <v>6304.3</v>
      </c>
      <c r="AT66" s="56">
        <v>772.20100000000002</v>
      </c>
      <c r="AU66" s="56">
        <v>18804</v>
      </c>
      <c r="AV66" s="56">
        <v>25634.48</v>
      </c>
      <c r="AW66" s="56">
        <v>4014.79</v>
      </c>
      <c r="AX66" s="56">
        <v>102.172</v>
      </c>
      <c r="AY66" s="56">
        <v>180625.94</v>
      </c>
      <c r="AZ66" s="56">
        <v>201660.04</v>
      </c>
      <c r="BA66" s="56">
        <v>22803.97</v>
      </c>
      <c r="BB66" s="56">
        <v>0</v>
      </c>
      <c r="BC66" s="56">
        <v>0</v>
      </c>
      <c r="BD66" s="56">
        <v>0</v>
      </c>
      <c r="BE66" s="56">
        <v>0</v>
      </c>
      <c r="BF66" s="96">
        <v>12955.925999999999</v>
      </c>
      <c r="BG66" s="56">
        <v>43757.37</v>
      </c>
      <c r="BH66" s="56">
        <v>33770.46</v>
      </c>
      <c r="BI66" s="56">
        <v>9986.91</v>
      </c>
      <c r="BJ66" s="56">
        <v>0</v>
      </c>
      <c r="BK66" s="56">
        <v>0</v>
      </c>
      <c r="BL66" s="56">
        <v>0</v>
      </c>
      <c r="BM66" s="56">
        <v>0</v>
      </c>
      <c r="BN66" s="96">
        <v>54.648000000000003</v>
      </c>
      <c r="BO66" s="56">
        <v>4408.3999999999996</v>
      </c>
      <c r="BP66" s="56">
        <v>5643.9</v>
      </c>
      <c r="BQ66" s="56">
        <v>801.39</v>
      </c>
      <c r="BR66" s="48">
        <f>SUM(BR281)/AQ279*AQ66</f>
        <v>28882.922929499568</v>
      </c>
      <c r="BS66" s="48">
        <f>SUM(BS281)/AR279*AR66</f>
        <v>43960.262745568034</v>
      </c>
      <c r="BT66" s="48">
        <f>SUM(BT281)/AS279*AS66</f>
        <v>819.85138370257221</v>
      </c>
      <c r="BU66" s="53"/>
      <c r="BV66" s="48">
        <f>SUM(BV281)/AU279*AU66</f>
        <v>18943.458016685374</v>
      </c>
      <c r="BW66" s="48">
        <f>SUM(BW281)/AV279*AV66</f>
        <v>27434.58867533529</v>
      </c>
      <c r="BX66" s="48">
        <f>SUM(BX281)/AW279*AW66</f>
        <v>943.49712086520412</v>
      </c>
      <c r="BY66" s="53"/>
      <c r="BZ66" s="48">
        <f>SUM(BZ281)/AY279*AY66</f>
        <v>181449.95272399555</v>
      </c>
      <c r="CA66" s="48">
        <f>SUM(CA281)/AZ279*AZ66</f>
        <v>205241.99636784557</v>
      </c>
      <c r="CB66" s="48">
        <f>SUM(CB281)/BA279*BA66</f>
        <v>6835.4361891438393</v>
      </c>
      <c r="CC66" s="53"/>
      <c r="CD66" s="48">
        <f>SUM(CD281)/BC279*BC66</f>
        <v>0</v>
      </c>
      <c r="CE66" s="48">
        <f>SUM(CE281)/BD279*BD66</f>
        <v>0</v>
      </c>
      <c r="CF66" s="48">
        <f>SUM(CF281)/BE279*BE66</f>
        <v>0</v>
      </c>
      <c r="CG66" s="53"/>
      <c r="CH66" s="48">
        <f>SUM(CH281)/BG279*BG66</f>
        <v>46806.381702382496</v>
      </c>
      <c r="CI66" s="48">
        <f>SUM(CI281)/BH279*BH66</f>
        <v>42770.238070593812</v>
      </c>
      <c r="CJ66" s="48">
        <f>SUM(CJ281)/BI279*BI66</f>
        <v>2048.7017627841765</v>
      </c>
      <c r="CK66" s="53"/>
      <c r="CL66" s="48">
        <f>SUM(CL281)/BK279*BK66</f>
        <v>0</v>
      </c>
      <c r="CM66" s="48">
        <f>SUM(CM281)/BL279*BL66</f>
        <v>0</v>
      </c>
      <c r="CN66" s="48">
        <f>SUM(CN281)/BM279*BM66</f>
        <v>0</v>
      </c>
      <c r="CO66" s="53"/>
      <c r="CP66" s="48">
        <f t="shared" si="3"/>
        <v>54.648000000000003</v>
      </c>
      <c r="CQ66" s="48">
        <f t="shared" si="4"/>
        <v>54.648000000000003</v>
      </c>
      <c r="CR66" s="48">
        <f t="shared" si="5"/>
        <v>0</v>
      </c>
      <c r="CS66" s="53"/>
      <c r="CT66" s="56">
        <v>1</v>
      </c>
      <c r="CU66" s="56">
        <v>1</v>
      </c>
      <c r="CV66" s="56">
        <v>0</v>
      </c>
      <c r="CW66" s="56">
        <v>21110.48</v>
      </c>
      <c r="CX66" s="52"/>
      <c r="CY66" s="52"/>
      <c r="CZ66" s="52"/>
    </row>
    <row r="67" spans="1:108" x14ac:dyDescent="0.2">
      <c r="A67" s="56">
        <v>51</v>
      </c>
      <c r="B67" s="66" t="s">
        <v>137</v>
      </c>
      <c r="C67" s="56"/>
      <c r="D67" s="60" t="s">
        <v>20</v>
      </c>
      <c r="E67" s="32">
        <v>42736</v>
      </c>
      <c r="F67" s="32">
        <v>43100</v>
      </c>
      <c r="G67" s="60" t="s">
        <v>20</v>
      </c>
      <c r="H67" s="48">
        <v>19700</v>
      </c>
      <c r="I67" s="56"/>
      <c r="J67" s="56">
        <v>10455.959999999999</v>
      </c>
      <c r="K67" s="37">
        <f t="shared" si="0"/>
        <v>55111.859999999993</v>
      </c>
      <c r="L67" s="56">
        <v>23583.84</v>
      </c>
      <c r="M67" s="56">
        <v>17216.64</v>
      </c>
      <c r="N67" s="56">
        <v>14311.38</v>
      </c>
      <c r="O67" s="56">
        <v>59765.4</v>
      </c>
      <c r="P67" s="37">
        <f t="shared" si="1"/>
        <v>59765.4</v>
      </c>
      <c r="Q67" s="37"/>
      <c r="R67" s="37"/>
      <c r="S67" s="37"/>
      <c r="T67" s="37"/>
      <c r="U67" s="37"/>
      <c r="V67" s="48">
        <v>31700</v>
      </c>
      <c r="W67" s="56"/>
      <c r="X67" s="56">
        <v>5802.42</v>
      </c>
      <c r="Y67" s="75">
        <v>1545.7</v>
      </c>
      <c r="Z67" s="5">
        <f t="shared" si="2"/>
        <v>15.7</v>
      </c>
      <c r="AA67" s="33">
        <v>0</v>
      </c>
      <c r="AB67" s="33">
        <v>3.95</v>
      </c>
      <c r="AC67" s="33">
        <v>3.59</v>
      </c>
      <c r="AD67" s="33">
        <v>4.16</v>
      </c>
      <c r="AE67" s="33">
        <v>4</v>
      </c>
      <c r="AF67" s="56"/>
      <c r="AG67" s="56"/>
      <c r="AH67" s="56"/>
      <c r="AI67" s="56"/>
      <c r="AJ67" s="56"/>
      <c r="AK67" s="56"/>
      <c r="AL67" s="56">
        <v>2069.5</v>
      </c>
      <c r="AM67" s="56"/>
      <c r="AN67" s="56"/>
      <c r="AO67" s="56">
        <v>3219.96</v>
      </c>
      <c r="AP67" s="56">
        <v>583.04999999999995</v>
      </c>
      <c r="AQ67" s="56">
        <v>25292.59</v>
      </c>
      <c r="AR67" s="56">
        <v>24315.18</v>
      </c>
      <c r="AS67" s="56">
        <v>1902.81</v>
      </c>
      <c r="AT67" s="56">
        <v>583.048</v>
      </c>
      <c r="AU67" s="56">
        <v>14243.76</v>
      </c>
      <c r="AV67" s="56">
        <v>14859.6</v>
      </c>
      <c r="AW67" s="56">
        <v>160.31</v>
      </c>
      <c r="AX67" s="56">
        <v>0</v>
      </c>
      <c r="AY67" s="56">
        <v>0</v>
      </c>
      <c r="AZ67" s="56">
        <v>0</v>
      </c>
      <c r="BA67" s="56">
        <v>0</v>
      </c>
      <c r="BB67" s="56">
        <v>0</v>
      </c>
      <c r="BC67" s="56">
        <v>0</v>
      </c>
      <c r="BD67" s="56">
        <v>0</v>
      </c>
      <c r="BE67" s="56">
        <v>0</v>
      </c>
      <c r="BF67" s="96">
        <v>12350</v>
      </c>
      <c r="BG67" s="56">
        <v>41455.31</v>
      </c>
      <c r="BH67" s="56">
        <v>36844.78</v>
      </c>
      <c r="BI67" s="56">
        <v>4610.53</v>
      </c>
      <c r="BJ67" s="56">
        <v>0</v>
      </c>
      <c r="BK67" s="56">
        <v>0</v>
      </c>
      <c r="BL67" s="56">
        <v>0</v>
      </c>
      <c r="BM67" s="56">
        <v>0</v>
      </c>
      <c r="BN67" s="96">
        <v>41.296999999999997</v>
      </c>
      <c r="BO67" s="56">
        <v>3333.9</v>
      </c>
      <c r="BP67" s="56">
        <v>3424.41</v>
      </c>
      <c r="BQ67" s="56">
        <v>277.44</v>
      </c>
      <c r="BR67" s="48">
        <f>SUM(BR281)/AQ279*AQ67</f>
        <v>23922.520675108142</v>
      </c>
      <c r="BS67" s="48">
        <f>SUM(BS281)/AR279*AR67</f>
        <v>25479.244579519978</v>
      </c>
      <c r="BT67" s="48">
        <f>SUM(BT281)/AS279*AS67</f>
        <v>247.45354939058919</v>
      </c>
      <c r="BU67" s="53"/>
      <c r="BV67" s="48">
        <f>SUM(BV281)/AU279*AU67</f>
        <v>14349.397445210723</v>
      </c>
      <c r="BW67" s="48">
        <f>SUM(BW281)/AV279*AV67</f>
        <v>15903.073277866853</v>
      </c>
      <c r="BX67" s="48">
        <f>SUM(BX281)/AW279*AW67</f>
        <v>37.673707328627621</v>
      </c>
      <c r="BY67" s="53"/>
      <c r="BZ67" s="48">
        <f>SUM(BZ281)/AY279*AY67</f>
        <v>0</v>
      </c>
      <c r="CA67" s="48">
        <f>SUM(CA281)/AZ279*AZ67</f>
        <v>0</v>
      </c>
      <c r="CB67" s="48">
        <f>SUM(CB281)/BA279*BA67</f>
        <v>0</v>
      </c>
      <c r="CC67" s="53"/>
      <c r="CD67" s="48">
        <f>SUM(CD281)/BC279*BC67</f>
        <v>0</v>
      </c>
      <c r="CE67" s="48">
        <f>SUM(CE281)/BD279*BD67</f>
        <v>0</v>
      </c>
      <c r="CF67" s="48">
        <f>SUM(CF281)/BE279*BE67</f>
        <v>0</v>
      </c>
      <c r="CG67" s="53"/>
      <c r="CH67" s="48">
        <f>SUM(CH281)/BG279*BG67</f>
        <v>44343.91425834308</v>
      </c>
      <c r="CI67" s="48">
        <f>SUM(CI281)/BH279*BH67</f>
        <v>46663.859842556289</v>
      </c>
      <c r="CJ67" s="48">
        <f>SUM(CJ281)/BI279*BI67</f>
        <v>945.79814360691432</v>
      </c>
      <c r="CK67" s="53"/>
      <c r="CL67" s="48">
        <f>SUM(CL281)/BK279*BK67</f>
        <v>0</v>
      </c>
      <c r="CM67" s="48">
        <f>SUM(CM281)/BL279*BL67</f>
        <v>0</v>
      </c>
      <c r="CN67" s="48">
        <f>SUM(CN281)/BM279*BM67</f>
        <v>0</v>
      </c>
      <c r="CO67" s="53"/>
      <c r="CP67" s="48">
        <f t="shared" si="3"/>
        <v>41.296999999999997</v>
      </c>
      <c r="CQ67" s="48">
        <f t="shared" si="4"/>
        <v>41.296999999999997</v>
      </c>
      <c r="CR67" s="48">
        <f t="shared" si="5"/>
        <v>0</v>
      </c>
      <c r="CS67" s="53"/>
      <c r="CT67" s="56"/>
      <c r="CU67" s="56"/>
      <c r="CV67" s="56"/>
      <c r="CW67" s="56"/>
      <c r="CX67" s="52"/>
      <c r="CY67" s="52">
        <v>1</v>
      </c>
      <c r="CZ67" s="52">
        <v>0</v>
      </c>
    </row>
    <row r="68" spans="1:108" x14ac:dyDescent="0.2">
      <c r="A68" s="56">
        <v>52</v>
      </c>
      <c r="B68" s="66" t="s">
        <v>138</v>
      </c>
      <c r="C68" s="56"/>
      <c r="D68" s="60" t="s">
        <v>20</v>
      </c>
      <c r="E68" s="32">
        <v>42736</v>
      </c>
      <c r="F68" s="32">
        <v>43100</v>
      </c>
      <c r="G68" s="60" t="s">
        <v>20</v>
      </c>
      <c r="H68" s="48">
        <v>15600</v>
      </c>
      <c r="I68" s="56"/>
      <c r="J68" s="56">
        <v>4858.34</v>
      </c>
      <c r="K68" s="37">
        <f t="shared" si="0"/>
        <v>62805.72</v>
      </c>
      <c r="L68" s="56">
        <v>33503.22</v>
      </c>
      <c r="M68" s="56">
        <v>16001.28</v>
      </c>
      <c r="N68" s="56">
        <v>13301.22</v>
      </c>
      <c r="O68" s="56">
        <v>65614.36</v>
      </c>
      <c r="P68" s="37">
        <f t="shared" si="1"/>
        <v>65614.36</v>
      </c>
      <c r="Q68" s="37"/>
      <c r="R68" s="37"/>
      <c r="S68" s="37"/>
      <c r="T68" s="37"/>
      <c r="U68" s="37"/>
      <c r="V68" s="48">
        <v>26400</v>
      </c>
      <c r="W68" s="56"/>
      <c r="X68" s="56">
        <v>2049.6999999999998</v>
      </c>
      <c r="Y68" s="75">
        <v>186.2</v>
      </c>
      <c r="Z68" s="5">
        <f t="shared" si="2"/>
        <v>19.310000000000002</v>
      </c>
      <c r="AA68" s="33">
        <v>0</v>
      </c>
      <c r="AB68" s="33">
        <v>5.12</v>
      </c>
      <c r="AC68" s="33">
        <v>6.03</v>
      </c>
      <c r="AD68" s="33">
        <v>4.16</v>
      </c>
      <c r="AE68" s="33">
        <v>4</v>
      </c>
      <c r="AF68" s="56"/>
      <c r="AG68" s="56"/>
      <c r="AH68" s="56"/>
      <c r="AI68" s="56"/>
      <c r="AJ68" s="56"/>
      <c r="AK68" s="56"/>
      <c r="AL68" s="56">
        <v>17921.09</v>
      </c>
      <c r="AM68" s="56"/>
      <c r="AN68" s="56"/>
      <c r="AO68" s="56">
        <v>9062.92</v>
      </c>
      <c r="AP68" s="56">
        <v>604.41</v>
      </c>
      <c r="AQ68" s="56">
        <v>30534.05</v>
      </c>
      <c r="AR68" s="56">
        <v>30983.55</v>
      </c>
      <c r="AS68" s="56">
        <v>1353.04</v>
      </c>
      <c r="AT68" s="56">
        <v>604.41</v>
      </c>
      <c r="AU68" s="56">
        <v>14803.53</v>
      </c>
      <c r="AV68" s="56">
        <v>15167.58</v>
      </c>
      <c r="AW68" s="56">
        <v>667.75</v>
      </c>
      <c r="AX68" s="56">
        <v>68.537999999999997</v>
      </c>
      <c r="AY68" s="56">
        <v>120928.18</v>
      </c>
      <c r="AZ68" s="56">
        <v>129201.73</v>
      </c>
      <c r="BA68" s="56">
        <v>6654.54</v>
      </c>
      <c r="BB68" s="56">
        <v>0</v>
      </c>
      <c r="BC68" s="56">
        <v>0</v>
      </c>
      <c r="BD68" s="56">
        <v>0</v>
      </c>
      <c r="BE68" s="56">
        <v>0</v>
      </c>
      <c r="BF68" s="96">
        <v>4189</v>
      </c>
      <c r="BG68" s="56">
        <v>14286.89</v>
      </c>
      <c r="BH68" s="56">
        <v>13598.83</v>
      </c>
      <c r="BI68" s="56">
        <v>688.06</v>
      </c>
      <c r="BJ68" s="56">
        <v>0</v>
      </c>
      <c r="BK68" s="56">
        <v>0</v>
      </c>
      <c r="BL68" s="56">
        <v>0</v>
      </c>
      <c r="BM68" s="56">
        <v>0</v>
      </c>
      <c r="BN68" s="96">
        <v>26.675999999999998</v>
      </c>
      <c r="BO68" s="56">
        <v>2153.1</v>
      </c>
      <c r="BP68" s="56">
        <v>2220.5100000000002</v>
      </c>
      <c r="BQ68" s="56">
        <v>91.25</v>
      </c>
      <c r="BR68" s="48">
        <f>SUM(BR281)/AQ279*AQ68</f>
        <v>28880.057060972631</v>
      </c>
      <c r="BS68" s="48">
        <f>SUM(BS281)/AR279*AR68</f>
        <v>32466.856029516795</v>
      </c>
      <c r="BT68" s="48">
        <f>SUM(BT281)/AS279*AS68</f>
        <v>175.95795190662378</v>
      </c>
      <c r="BU68" s="53"/>
      <c r="BV68" s="48">
        <f>SUM(BV281)/AU279*AU68</f>
        <v>14913.318924364094</v>
      </c>
      <c r="BW68" s="48">
        <f>SUM(BW281)/AV279*AV68</f>
        <v>16232.680300136457</v>
      </c>
      <c r="BX68" s="48">
        <f>SUM(BX281)/AW279*AW68</f>
        <v>156.92482108846045</v>
      </c>
      <c r="BY68" s="53"/>
      <c r="BZ68" s="48">
        <f>SUM(BZ281)/AY279*AY68</f>
        <v>121479.85247301037</v>
      </c>
      <c r="CA68" s="48">
        <f>SUM(CA281)/AZ279*AZ68</f>
        <v>131496.65644903848</v>
      </c>
      <c r="CB68" s="48">
        <f>SUM(CB281)/BA279*BA68</f>
        <v>1994.68265999759</v>
      </c>
      <c r="CC68" s="53"/>
      <c r="CD68" s="48">
        <f>SUM(CD281)/BC279*BC68</f>
        <v>0</v>
      </c>
      <c r="CE68" s="48">
        <f>SUM(CE281)/BD279*BD68</f>
        <v>0</v>
      </c>
      <c r="CF68" s="48">
        <f>SUM(CF281)/BE279*BE68</f>
        <v>0</v>
      </c>
      <c r="CG68" s="53"/>
      <c r="CH68" s="48">
        <f>SUM(CH281)/BG279*BG68</f>
        <v>15282.399894690914</v>
      </c>
      <c r="CI68" s="48">
        <f>SUM(CI281)/BH279*BH68</f>
        <v>17222.898254318516</v>
      </c>
      <c r="CJ68" s="48">
        <f>SUM(CJ281)/BI279*BI68</f>
        <v>141.14773587639024</v>
      </c>
      <c r="CK68" s="53"/>
      <c r="CL68" s="48">
        <f>SUM(CL281)/BK279*BK68</f>
        <v>0</v>
      </c>
      <c r="CM68" s="48">
        <f>SUM(CM281)/BL279*BL68</f>
        <v>0</v>
      </c>
      <c r="CN68" s="48">
        <f>SUM(CN281)/BM279*BM68</f>
        <v>0</v>
      </c>
      <c r="CO68" s="53"/>
      <c r="CP68" s="48">
        <f t="shared" si="3"/>
        <v>26.675999999999998</v>
      </c>
      <c r="CQ68" s="48">
        <f t="shared" si="4"/>
        <v>26.675999999999998</v>
      </c>
      <c r="CR68" s="48">
        <f t="shared" si="5"/>
        <v>0</v>
      </c>
      <c r="CS68" s="53"/>
      <c r="CT68" s="56"/>
      <c r="CU68" s="56"/>
      <c r="CV68" s="56"/>
      <c r="CW68" s="56"/>
      <c r="CX68" s="52"/>
      <c r="CY68" s="52">
        <v>1</v>
      </c>
      <c r="CZ68" s="52">
        <v>0.64</v>
      </c>
    </row>
    <row r="69" spans="1:108" x14ac:dyDescent="0.2">
      <c r="A69" s="56">
        <v>53</v>
      </c>
      <c r="B69" s="66" t="s">
        <v>139</v>
      </c>
      <c r="C69" s="56"/>
      <c r="D69" s="60" t="s">
        <v>20</v>
      </c>
      <c r="E69" s="32">
        <v>42736</v>
      </c>
      <c r="F69" s="32">
        <v>43100</v>
      </c>
      <c r="G69" s="60" t="s">
        <v>20</v>
      </c>
      <c r="H69" s="48">
        <v>-27200</v>
      </c>
      <c r="I69" s="56"/>
      <c r="J69" s="56">
        <v>87558.26</v>
      </c>
      <c r="K69" s="37">
        <f t="shared" si="0"/>
        <v>960032.26</v>
      </c>
      <c r="L69" s="56">
        <v>526167.56000000006</v>
      </c>
      <c r="M69" s="56">
        <v>236923.2</v>
      </c>
      <c r="N69" s="56">
        <v>196941.5</v>
      </c>
      <c r="O69" s="56">
        <v>971845.25</v>
      </c>
      <c r="P69" s="37">
        <f t="shared" si="1"/>
        <v>971845.25</v>
      </c>
      <c r="Q69" s="37"/>
      <c r="R69" s="37"/>
      <c r="S69" s="37"/>
      <c r="T69" s="37"/>
      <c r="U69" s="37"/>
      <c r="V69" s="48">
        <v>-7000</v>
      </c>
      <c r="W69" s="56"/>
      <c r="X69" s="56">
        <v>75745.27</v>
      </c>
      <c r="Y69" s="75">
        <v>180.7</v>
      </c>
      <c r="Z69" s="5">
        <f t="shared" si="2"/>
        <v>20.04</v>
      </c>
      <c r="AA69" s="33">
        <v>0</v>
      </c>
      <c r="AB69" s="33">
        <v>5.53</v>
      </c>
      <c r="AC69" s="33">
        <v>6.03</v>
      </c>
      <c r="AD69" s="33">
        <v>4.4800000000000004</v>
      </c>
      <c r="AE69" s="33">
        <v>4</v>
      </c>
      <c r="AF69" s="56"/>
      <c r="AG69" s="56"/>
      <c r="AH69" s="56"/>
      <c r="AI69" s="56"/>
      <c r="AJ69" s="56"/>
      <c r="AK69" s="56"/>
      <c r="AL69" s="56">
        <v>251327.83</v>
      </c>
      <c r="AM69" s="56"/>
      <c r="AN69" s="56"/>
      <c r="AO69" s="56">
        <v>220781.4</v>
      </c>
      <c r="AP69" s="56">
        <v>9740.4500000000007</v>
      </c>
      <c r="AQ69" s="56">
        <v>442025.64</v>
      </c>
      <c r="AR69" s="56">
        <v>433022.13</v>
      </c>
      <c r="AS69" s="56">
        <v>47409.51</v>
      </c>
      <c r="AT69" s="56">
        <v>9740.4470000000001</v>
      </c>
      <c r="AU69" s="56">
        <v>238385.75</v>
      </c>
      <c r="AV69" s="56">
        <v>236682.94</v>
      </c>
      <c r="AW69" s="56">
        <v>24528.23</v>
      </c>
      <c r="AX69" s="56">
        <v>715.78499999999997</v>
      </c>
      <c r="AY69" s="56">
        <v>1254260.46</v>
      </c>
      <c r="AZ69" s="56">
        <v>1296555.75</v>
      </c>
      <c r="BA69" s="56">
        <v>144716.39000000001</v>
      </c>
      <c r="BB69" s="56">
        <v>0</v>
      </c>
      <c r="BC69" s="56">
        <v>0</v>
      </c>
      <c r="BD69" s="56">
        <v>0</v>
      </c>
      <c r="BE69" s="56">
        <v>0</v>
      </c>
      <c r="BF69" s="96">
        <v>94816</v>
      </c>
      <c r="BG69" s="56">
        <v>327982.68</v>
      </c>
      <c r="BH69" s="56">
        <v>305519.55</v>
      </c>
      <c r="BI69" s="56">
        <v>22463.13</v>
      </c>
      <c r="BJ69" s="56">
        <v>0</v>
      </c>
      <c r="BK69" s="56">
        <v>0</v>
      </c>
      <c r="BL69" s="56">
        <v>0</v>
      </c>
      <c r="BM69" s="56">
        <v>0</v>
      </c>
      <c r="BN69" s="96">
        <v>350.15600000000001</v>
      </c>
      <c r="BO69" s="56">
        <v>28243.599999999999</v>
      </c>
      <c r="BP69" s="56">
        <v>29124.639999999999</v>
      </c>
      <c r="BQ69" s="56">
        <v>2203.69</v>
      </c>
      <c r="BR69" s="48">
        <f>SUM(BR281)/AQ279*AQ69</f>
        <v>418081.64018900041</v>
      </c>
      <c r="BS69" s="48">
        <f>SUM(BS281)/AR279*AR69</f>
        <v>453752.6252577483</v>
      </c>
      <c r="BT69" s="48">
        <f>SUM(BT281)/AS279*AS69</f>
        <v>6165.4350798916512</v>
      </c>
      <c r="BU69" s="53"/>
      <c r="BV69" s="48">
        <f>SUM(BV281)/AU279*AU69</f>
        <v>240153.71447038156</v>
      </c>
      <c r="BW69" s="48">
        <f>SUM(BW281)/AV279*AV69</f>
        <v>253303.32838306305</v>
      </c>
      <c r="BX69" s="48">
        <f>SUM(BX281)/AW279*AW69</f>
        <v>5764.2652255583798</v>
      </c>
      <c r="BY69" s="53"/>
      <c r="BZ69" s="48">
        <f>SUM(BZ281)/AY279*AY69</f>
        <v>1259982.3766762232</v>
      </c>
      <c r="CA69" s="48">
        <f>SUM(CA281)/AZ279*AZ69</f>
        <v>1319585.6280312613</v>
      </c>
      <c r="CB69" s="48">
        <f>SUM(CB281)/BA279*BA69</f>
        <v>43378.396365556247</v>
      </c>
      <c r="CC69" s="53"/>
      <c r="CD69" s="48">
        <f>SUM(CD281)/BC279*BC69</f>
        <v>0</v>
      </c>
      <c r="CE69" s="48">
        <f>SUM(CE281)/BD279*BD69</f>
        <v>0</v>
      </c>
      <c r="CF69" s="48">
        <f>SUM(CF281)/BE279*BE69</f>
        <v>0</v>
      </c>
      <c r="CG69" s="53"/>
      <c r="CH69" s="48">
        <f>SUM(CH281)/BG279*BG69</f>
        <v>350836.49935657403</v>
      </c>
      <c r="CI69" s="48">
        <f>SUM(CI281)/BH279*BH69</f>
        <v>386940.06207557401</v>
      </c>
      <c r="CJ69" s="48">
        <f>SUM(CJ281)/BI279*BI69</f>
        <v>4608.057349936078</v>
      </c>
      <c r="CK69" s="53"/>
      <c r="CL69" s="48">
        <f>SUM(CL281)/BK279*BK69</f>
        <v>0</v>
      </c>
      <c r="CM69" s="48">
        <f>SUM(CM281)/BL279*BL69</f>
        <v>0</v>
      </c>
      <c r="CN69" s="48">
        <f>SUM(CN281)/BM279*BM69</f>
        <v>0</v>
      </c>
      <c r="CO69" s="53"/>
      <c r="CP69" s="48">
        <f t="shared" si="3"/>
        <v>350.15600000000001</v>
      </c>
      <c r="CQ69" s="48">
        <f t="shared" si="4"/>
        <v>350.15600000000001</v>
      </c>
      <c r="CR69" s="48">
        <f t="shared" si="5"/>
        <v>0</v>
      </c>
      <c r="CS69" s="53"/>
      <c r="CT69" s="56"/>
      <c r="CU69" s="56"/>
      <c r="CV69" s="56"/>
      <c r="CW69" s="56"/>
      <c r="CX69" s="52"/>
      <c r="CY69" s="52"/>
      <c r="CZ69" s="52"/>
    </row>
    <row r="70" spans="1:108" x14ac:dyDescent="0.2">
      <c r="A70" s="56">
        <v>54</v>
      </c>
      <c r="B70" s="66" t="s">
        <v>140</v>
      </c>
      <c r="C70" s="56"/>
      <c r="D70" s="60" t="s">
        <v>20</v>
      </c>
      <c r="E70" s="32">
        <v>42736</v>
      </c>
      <c r="F70" s="32">
        <v>43100</v>
      </c>
      <c r="G70" s="60" t="s">
        <v>20</v>
      </c>
      <c r="H70" s="48">
        <v>26000</v>
      </c>
      <c r="I70" s="56"/>
      <c r="J70" s="56">
        <v>689.88</v>
      </c>
      <c r="K70" s="37">
        <f t="shared" si="0"/>
        <v>16852.5</v>
      </c>
      <c r="L70" s="56">
        <v>7211.64</v>
      </c>
      <c r="M70" s="56">
        <v>5264.64</v>
      </c>
      <c r="N70" s="56">
        <v>4376.22</v>
      </c>
      <c r="O70" s="56">
        <v>19856.29</v>
      </c>
      <c r="P70" s="37">
        <f t="shared" si="1"/>
        <v>19856.29</v>
      </c>
      <c r="Q70" s="37"/>
      <c r="R70" s="37"/>
      <c r="S70" s="37"/>
      <c r="T70" s="37"/>
      <c r="U70" s="37"/>
      <c r="V70" s="48">
        <v>30900</v>
      </c>
      <c r="W70" s="56">
        <v>-2313.91</v>
      </c>
      <c r="X70" s="56">
        <v>0</v>
      </c>
      <c r="Y70" s="75">
        <v>213</v>
      </c>
      <c r="Z70" s="5">
        <f t="shared" si="2"/>
        <v>15.7</v>
      </c>
      <c r="AA70" s="33">
        <v>0</v>
      </c>
      <c r="AB70" s="33">
        <v>3.95</v>
      </c>
      <c r="AC70" s="33">
        <v>3.59</v>
      </c>
      <c r="AD70" s="33">
        <v>4.16</v>
      </c>
      <c r="AE70" s="33">
        <v>4</v>
      </c>
      <c r="AF70" s="56"/>
      <c r="AG70" s="56"/>
      <c r="AH70" s="56"/>
      <c r="AI70" s="56"/>
      <c r="AJ70" s="56"/>
      <c r="AK70" s="56"/>
      <c r="AL70" s="56">
        <v>401.16</v>
      </c>
      <c r="AM70" s="56"/>
      <c r="AN70" s="56">
        <v>-1830.35</v>
      </c>
      <c r="AO70" s="56"/>
      <c r="AP70" s="56">
        <v>149.56</v>
      </c>
      <c r="AQ70" s="56">
        <v>7084.88</v>
      </c>
      <c r="AR70" s="56">
        <v>8595.77</v>
      </c>
      <c r="AS70" s="56">
        <v>-1266.3399999999999</v>
      </c>
      <c r="AT70" s="56">
        <v>149.56</v>
      </c>
      <c r="AU70" s="56">
        <v>3633.75</v>
      </c>
      <c r="AV70" s="56">
        <v>4319.3900000000003</v>
      </c>
      <c r="AW70" s="56">
        <v>-542.28</v>
      </c>
      <c r="AX70" s="56">
        <v>0</v>
      </c>
      <c r="AY70" s="56">
        <v>0</v>
      </c>
      <c r="AZ70" s="56">
        <v>0</v>
      </c>
      <c r="BA70" s="56">
        <v>0</v>
      </c>
      <c r="BB70" s="56">
        <v>0</v>
      </c>
      <c r="BC70" s="56">
        <v>0</v>
      </c>
      <c r="BD70" s="56">
        <v>0</v>
      </c>
      <c r="BE70" s="56">
        <v>0</v>
      </c>
      <c r="BF70" s="96">
        <v>0</v>
      </c>
      <c r="BG70" s="56">
        <v>0</v>
      </c>
      <c r="BH70" s="56">
        <v>0</v>
      </c>
      <c r="BI70" s="56">
        <v>0</v>
      </c>
      <c r="BJ70" s="56">
        <v>0</v>
      </c>
      <c r="BK70" s="56">
        <v>0</v>
      </c>
      <c r="BL70" s="56">
        <v>0</v>
      </c>
      <c r="BM70" s="56">
        <v>0</v>
      </c>
      <c r="BN70" s="96">
        <v>1.589</v>
      </c>
      <c r="BO70" s="56">
        <v>126.75</v>
      </c>
      <c r="BP70" s="56">
        <v>161.72999999999999</v>
      </c>
      <c r="BQ70" s="56">
        <v>-21.73</v>
      </c>
      <c r="BR70" s="48">
        <f>SUM(BR281)/AQ279*AQ70</f>
        <v>6701.1005310511964</v>
      </c>
      <c r="BS70" s="48">
        <f>SUM(BS281)/AR279*AR70</f>
        <v>9007.2837700276305</v>
      </c>
      <c r="BT70" s="48">
        <f>SUM(BT281)/AS279*AS70</f>
        <v>-164.68293089445541</v>
      </c>
      <c r="BU70" s="53"/>
      <c r="BV70" s="48">
        <f>SUM(BV281)/AU279*AU70</f>
        <v>3660.6993495070446</v>
      </c>
      <c r="BW70" s="48">
        <f>SUM(BW281)/AV279*AV70</f>
        <v>4622.7069157773631</v>
      </c>
      <c r="BX70" s="48">
        <f>SUM(BX281)/AW279*AW70</f>
        <v>-127.43870008214201</v>
      </c>
      <c r="BY70" s="53"/>
      <c r="BZ70" s="48">
        <f>SUM(BZ281)/AY279*AY70</f>
        <v>0</v>
      </c>
      <c r="CA70" s="48">
        <f>SUM(CA281)/AZ279*AZ70</f>
        <v>0</v>
      </c>
      <c r="CB70" s="48">
        <f>SUM(CB281)/BA279*BA70</f>
        <v>0</v>
      </c>
      <c r="CC70" s="53"/>
      <c r="CD70" s="48">
        <f>SUM(CD281)/BC279*BC70</f>
        <v>0</v>
      </c>
      <c r="CE70" s="48">
        <f>SUM(CE281)/BD279*BD70</f>
        <v>0</v>
      </c>
      <c r="CF70" s="48">
        <f>SUM(CF281)/BE279*BE70</f>
        <v>0</v>
      </c>
      <c r="CG70" s="53"/>
      <c r="CH70" s="48">
        <f>SUM(CH281)/BG279*BG70</f>
        <v>0</v>
      </c>
      <c r="CI70" s="48">
        <f>SUM(CI281)/BH279*BH70</f>
        <v>0</v>
      </c>
      <c r="CJ70" s="48">
        <f>SUM(CJ281)/BI279*BI70</f>
        <v>0</v>
      </c>
      <c r="CK70" s="53"/>
      <c r="CL70" s="48">
        <f>SUM(CL281)/BK279*BK70</f>
        <v>0</v>
      </c>
      <c r="CM70" s="48">
        <f>SUM(CM281)/BL279*BL70</f>
        <v>0</v>
      </c>
      <c r="CN70" s="48">
        <f>SUM(CN281)/BM279*BM70</f>
        <v>0</v>
      </c>
      <c r="CO70" s="53"/>
      <c r="CP70" s="48">
        <f t="shared" si="3"/>
        <v>1.589</v>
      </c>
      <c r="CQ70" s="48">
        <f t="shared" si="4"/>
        <v>1.589</v>
      </c>
      <c r="CR70" s="48">
        <f t="shared" si="5"/>
        <v>0</v>
      </c>
      <c r="CS70" s="53"/>
      <c r="CT70" s="56"/>
      <c r="CU70" s="56"/>
      <c r="CV70" s="56"/>
      <c r="CW70" s="56"/>
      <c r="CX70" s="52"/>
      <c r="CY70" s="52"/>
      <c r="CZ70" s="52"/>
    </row>
    <row r="71" spans="1:108" x14ac:dyDescent="0.2">
      <c r="A71" s="56">
        <v>55</v>
      </c>
      <c r="B71" s="66" t="s">
        <v>141</v>
      </c>
      <c r="C71" s="56"/>
      <c r="D71" s="60" t="s">
        <v>20</v>
      </c>
      <c r="E71" s="32">
        <v>42736</v>
      </c>
      <c r="F71" s="32">
        <v>43100</v>
      </c>
      <c r="G71" s="60" t="s">
        <v>20</v>
      </c>
      <c r="H71" s="48">
        <v>-28200</v>
      </c>
      <c r="I71" s="56"/>
      <c r="J71" s="56">
        <v>19909.14</v>
      </c>
      <c r="K71" s="37">
        <f t="shared" si="0"/>
        <v>54314.34</v>
      </c>
      <c r="L71" s="56">
        <v>26144.28</v>
      </c>
      <c r="M71" s="56">
        <v>12316.92</v>
      </c>
      <c r="N71" s="56">
        <v>15853.14</v>
      </c>
      <c r="O71" s="56">
        <v>52423.67</v>
      </c>
      <c r="P71" s="37">
        <f t="shared" si="1"/>
        <v>52423.67</v>
      </c>
      <c r="Q71" s="37"/>
      <c r="R71" s="37"/>
      <c r="S71" s="37"/>
      <c r="T71" s="37"/>
      <c r="U71" s="37"/>
      <c r="V71" s="48">
        <v>-29200</v>
      </c>
      <c r="W71" s="56"/>
      <c r="X71" s="56">
        <v>21799.81</v>
      </c>
      <c r="Y71" s="75">
        <v>151.6</v>
      </c>
      <c r="Z71" s="5">
        <f t="shared" si="2"/>
        <v>14</v>
      </c>
      <c r="AA71" s="33">
        <v>0</v>
      </c>
      <c r="AB71" s="33">
        <v>3.95</v>
      </c>
      <c r="AC71" s="33">
        <v>3.59</v>
      </c>
      <c r="AD71" s="33">
        <v>4.16</v>
      </c>
      <c r="AE71" s="33">
        <v>2.2999999999999998</v>
      </c>
      <c r="AF71" s="56"/>
      <c r="AG71" s="56"/>
      <c r="AH71" s="56"/>
      <c r="AI71" s="56"/>
      <c r="AJ71" s="56"/>
      <c r="AK71" s="56"/>
      <c r="AL71" s="56">
        <v>21679.49</v>
      </c>
      <c r="AM71" s="56"/>
      <c r="AN71" s="56"/>
      <c r="AO71" s="56">
        <v>26311.38</v>
      </c>
      <c r="AP71" s="56">
        <v>773.3</v>
      </c>
      <c r="AQ71" s="56">
        <v>36347.86</v>
      </c>
      <c r="AR71" s="56">
        <v>33970.82</v>
      </c>
      <c r="AS71" s="56">
        <v>15512.19</v>
      </c>
      <c r="AT71" s="56">
        <v>773.29700000000003</v>
      </c>
      <c r="AU71" s="56">
        <v>18881.419999999998</v>
      </c>
      <c r="AV71" s="56">
        <v>17598.34</v>
      </c>
      <c r="AW71" s="56">
        <v>8268.6</v>
      </c>
      <c r="AX71" s="56">
        <v>0</v>
      </c>
      <c r="AY71" s="56">
        <v>0</v>
      </c>
      <c r="AZ71" s="56">
        <v>0</v>
      </c>
      <c r="BA71" s="56">
        <v>0</v>
      </c>
      <c r="BB71" s="56">
        <v>0</v>
      </c>
      <c r="BC71" s="56">
        <v>0</v>
      </c>
      <c r="BD71" s="56">
        <v>0</v>
      </c>
      <c r="BE71" s="56">
        <v>0</v>
      </c>
      <c r="BF71" s="96">
        <v>7854.29</v>
      </c>
      <c r="BG71" s="56">
        <v>26566.720000000001</v>
      </c>
      <c r="BH71" s="56">
        <v>24950.43</v>
      </c>
      <c r="BI71" s="56">
        <v>1616.29</v>
      </c>
      <c r="BJ71" s="56">
        <v>0</v>
      </c>
      <c r="BK71" s="56">
        <v>0</v>
      </c>
      <c r="BL71" s="56">
        <v>0</v>
      </c>
      <c r="BM71" s="56">
        <v>0</v>
      </c>
      <c r="BN71" s="96">
        <v>41.438000000000002</v>
      </c>
      <c r="BO71" s="56">
        <v>3345.86</v>
      </c>
      <c r="BP71" s="56">
        <v>3166.28</v>
      </c>
      <c r="BQ71" s="56">
        <v>1738.4</v>
      </c>
      <c r="BR71" s="48">
        <f>SUM(BR281)/AQ279*AQ71</f>
        <v>34378.939932444096</v>
      </c>
      <c r="BS71" s="48">
        <f>SUM(BS281)/AR279*AR71</f>
        <v>35597.13855076742</v>
      </c>
      <c r="BT71" s="48">
        <f>SUM(BT281)/AS279*AS71</f>
        <v>2017.3041314273123</v>
      </c>
      <c r="BU71" s="53"/>
      <c r="BV71" s="48">
        <f>SUM(BV281)/AU279*AU71</f>
        <v>19021.452194501355</v>
      </c>
      <c r="BW71" s="48">
        <f>SUM(BW281)/AV279*AV71</f>
        <v>18834.133529086608</v>
      </c>
      <c r="BX71" s="48">
        <f>SUM(BX281)/AW279*AW71</f>
        <v>1943.1652199955734</v>
      </c>
      <c r="BY71" s="53"/>
      <c r="BZ71" s="48">
        <f>SUM(BZ281)/AY279*AY71</f>
        <v>0</v>
      </c>
      <c r="CA71" s="48">
        <f>SUM(CA281)/AZ279*AZ71</f>
        <v>0</v>
      </c>
      <c r="CB71" s="48">
        <f>SUM(CB281)/BA279*BA71</f>
        <v>0</v>
      </c>
      <c r="CC71" s="53"/>
      <c r="CD71" s="48">
        <f>SUM(CD281)/BC279*BC71</f>
        <v>0</v>
      </c>
      <c r="CE71" s="48">
        <f>SUM(CE281)/BD279*BD71</f>
        <v>0</v>
      </c>
      <c r="CF71" s="48">
        <f>SUM(CF281)/BE279*BE71</f>
        <v>0</v>
      </c>
      <c r="CG71" s="53"/>
      <c r="CH71" s="48">
        <f>SUM(CH281)/BG279*BG71</f>
        <v>28417.887932942933</v>
      </c>
      <c r="CI71" s="48">
        <f>SUM(CI281)/BH279*BH71</f>
        <v>31599.683008868873</v>
      </c>
      <c r="CJ71" s="48">
        <f>SUM(CJ281)/BI279*BI71</f>
        <v>331.56363401396794</v>
      </c>
      <c r="CK71" s="53"/>
      <c r="CL71" s="48">
        <f>SUM(CL281)/BK279*BK71</f>
        <v>0</v>
      </c>
      <c r="CM71" s="48">
        <f>SUM(CM281)/BL279*BL71</f>
        <v>0</v>
      </c>
      <c r="CN71" s="48">
        <f>SUM(CN281)/BM279*BM71</f>
        <v>0</v>
      </c>
      <c r="CO71" s="53"/>
      <c r="CP71" s="48">
        <f t="shared" si="3"/>
        <v>41.438000000000002</v>
      </c>
      <c r="CQ71" s="48">
        <f t="shared" si="4"/>
        <v>41.438000000000002</v>
      </c>
      <c r="CR71" s="48">
        <f t="shared" si="5"/>
        <v>0</v>
      </c>
      <c r="CS71" s="53"/>
      <c r="CT71" s="56"/>
      <c r="CU71" s="56"/>
      <c r="CV71" s="56"/>
      <c r="CW71" s="56"/>
      <c r="CX71" s="52"/>
      <c r="CY71" s="52">
        <v>1</v>
      </c>
      <c r="CZ71" s="52">
        <v>1300</v>
      </c>
    </row>
    <row r="72" spans="1:108" x14ac:dyDescent="0.2">
      <c r="A72" s="56">
        <v>56</v>
      </c>
      <c r="B72" s="66" t="s">
        <v>142</v>
      </c>
      <c r="C72" s="56"/>
      <c r="D72" s="60" t="s">
        <v>20</v>
      </c>
      <c r="E72" s="32">
        <v>42736</v>
      </c>
      <c r="F72" s="32">
        <v>43100</v>
      </c>
      <c r="G72" s="60" t="s">
        <v>20</v>
      </c>
      <c r="H72" s="48">
        <v>19700</v>
      </c>
      <c r="I72" s="56"/>
      <c r="J72" s="56">
        <v>5497.87</v>
      </c>
      <c r="K72" s="37">
        <f t="shared" si="0"/>
        <v>96084.36</v>
      </c>
      <c r="L72" s="56">
        <v>51255.360000000001</v>
      </c>
      <c r="M72" s="56">
        <v>24480</v>
      </c>
      <c r="N72" s="56">
        <v>20349</v>
      </c>
      <c r="O72" s="56">
        <v>94674.37</v>
      </c>
      <c r="P72" s="37">
        <f t="shared" si="1"/>
        <v>94674.37</v>
      </c>
      <c r="Q72" s="37"/>
      <c r="R72" s="37"/>
      <c r="S72" s="37"/>
      <c r="T72" s="37"/>
      <c r="U72" s="37"/>
      <c r="V72" s="48">
        <v>28700</v>
      </c>
      <c r="W72" s="56"/>
      <c r="X72" s="56">
        <v>6907.86</v>
      </c>
      <c r="Y72" s="75">
        <v>298.89999999999998</v>
      </c>
      <c r="Z72" s="5">
        <f t="shared" si="2"/>
        <v>19.310000000000002</v>
      </c>
      <c r="AA72" s="33">
        <v>0</v>
      </c>
      <c r="AB72" s="33">
        <v>5.12</v>
      </c>
      <c r="AC72" s="33">
        <v>6.03</v>
      </c>
      <c r="AD72" s="33">
        <v>4.16</v>
      </c>
      <c r="AE72" s="33">
        <v>4</v>
      </c>
      <c r="AF72" s="56"/>
      <c r="AG72" s="56"/>
      <c r="AH72" s="56"/>
      <c r="AI72" s="56"/>
      <c r="AJ72" s="56"/>
      <c r="AK72" s="56"/>
      <c r="AL72" s="56">
        <v>20883.07</v>
      </c>
      <c r="AM72" s="56"/>
      <c r="AN72" s="56"/>
      <c r="AO72" s="56">
        <v>28081.19</v>
      </c>
      <c r="AP72" s="56">
        <v>1200.96</v>
      </c>
      <c r="AQ72" s="56">
        <v>47745.71</v>
      </c>
      <c r="AR72" s="56">
        <v>47582.07</v>
      </c>
      <c r="AS72" s="56">
        <v>2582.2800000000002</v>
      </c>
      <c r="AT72" s="56">
        <v>1200.9559999999999</v>
      </c>
      <c r="AU72" s="56">
        <v>29364.240000000002</v>
      </c>
      <c r="AV72" s="56">
        <v>29090.69</v>
      </c>
      <c r="AW72" s="56">
        <v>1658.62</v>
      </c>
      <c r="AX72" s="56">
        <v>104.405</v>
      </c>
      <c r="AY72" s="56">
        <v>184145.86</v>
      </c>
      <c r="AZ72" s="56">
        <v>178784.5</v>
      </c>
      <c r="BA72" s="56">
        <v>22254.75</v>
      </c>
      <c r="BB72" s="56">
        <v>0</v>
      </c>
      <c r="BC72" s="56">
        <v>0</v>
      </c>
      <c r="BD72" s="56">
        <v>0</v>
      </c>
      <c r="BE72" s="56">
        <v>0</v>
      </c>
      <c r="BF72" s="96">
        <v>10124.489</v>
      </c>
      <c r="BG72" s="56">
        <v>34131.339999999997</v>
      </c>
      <c r="BH72" s="56">
        <v>31370.89</v>
      </c>
      <c r="BI72" s="56">
        <v>2760.45</v>
      </c>
      <c r="BJ72" s="56">
        <v>0</v>
      </c>
      <c r="BK72" s="56">
        <v>0</v>
      </c>
      <c r="BL72" s="56">
        <v>0</v>
      </c>
      <c r="BM72" s="56">
        <v>0</v>
      </c>
      <c r="BN72" s="96">
        <v>45.171999999999997</v>
      </c>
      <c r="BO72" s="56">
        <v>3645.94</v>
      </c>
      <c r="BP72" s="56">
        <v>3634.31</v>
      </c>
      <c r="BQ72" s="56">
        <v>197.6</v>
      </c>
      <c r="BR72" s="48">
        <f>SUM(BR281)/AQ279*AQ72</f>
        <v>45159.382041250719</v>
      </c>
      <c r="BS72" s="48">
        <f>SUM(BS281)/AR279*AR72</f>
        <v>49860.013338574514</v>
      </c>
      <c r="BT72" s="48">
        <f>SUM(BT281)/AS279*AS72</f>
        <v>335.81616216034746</v>
      </c>
      <c r="BU72" s="53"/>
      <c r="BV72" s="48">
        <f>SUM(BV281)/AU279*AU72</f>
        <v>29582.016998078776</v>
      </c>
      <c r="BW72" s="48">
        <f>SUM(BW281)/AV279*AV72</f>
        <v>31133.501223028106</v>
      </c>
      <c r="BX72" s="48">
        <f>SUM(BX281)/AW279*AW72</f>
        <v>389.78457020403181</v>
      </c>
      <c r="BY72" s="53"/>
      <c r="BZ72" s="48">
        <f>SUM(BZ281)/AY279*AY72</f>
        <v>184985.93054419258</v>
      </c>
      <c r="CA72" s="48">
        <f>SUM(CA281)/AZ279*AZ72</f>
        <v>181960.13300219062</v>
      </c>
      <c r="CB72" s="48">
        <f>SUM(CB281)/BA279*BA72</f>
        <v>6670.8087903268097</v>
      </c>
      <c r="CC72" s="53"/>
      <c r="CD72" s="48">
        <f>SUM(CD281)/BC279*BC72</f>
        <v>0</v>
      </c>
      <c r="CE72" s="48">
        <f>SUM(CE281)/BD279*BD72</f>
        <v>0</v>
      </c>
      <c r="CF72" s="48">
        <f>SUM(CF281)/BE279*BE72</f>
        <v>0</v>
      </c>
      <c r="CG72" s="53"/>
      <c r="CH72" s="48">
        <f>SUM(CH281)/BG279*BG72</f>
        <v>36509.610336585487</v>
      </c>
      <c r="CI72" s="48">
        <f>SUM(CI281)/BH279*BH72</f>
        <v>39731.18618420983</v>
      </c>
      <c r="CJ72" s="48">
        <f>SUM(CJ281)/BI279*BI72</f>
        <v>566.27513225588086</v>
      </c>
      <c r="CK72" s="53"/>
      <c r="CL72" s="48">
        <f>SUM(CL281)/BK279*BK72</f>
        <v>0</v>
      </c>
      <c r="CM72" s="48">
        <f>SUM(CM281)/BL279*BL72</f>
        <v>0</v>
      </c>
      <c r="CN72" s="48">
        <f>SUM(CN281)/BM279*BM72</f>
        <v>0</v>
      </c>
      <c r="CO72" s="53"/>
      <c r="CP72" s="48">
        <f t="shared" si="3"/>
        <v>45.171999999999997</v>
      </c>
      <c r="CQ72" s="48">
        <f t="shared" si="4"/>
        <v>45.171999999999997</v>
      </c>
      <c r="CR72" s="48">
        <f t="shared" si="5"/>
        <v>0</v>
      </c>
      <c r="CS72" s="53"/>
      <c r="CT72" s="56"/>
      <c r="CU72" s="56"/>
      <c r="CV72" s="56"/>
      <c r="CW72" s="56"/>
      <c r="CX72" s="52"/>
      <c r="CY72" s="52"/>
      <c r="CZ72" s="52"/>
    </row>
    <row r="73" spans="1:108" x14ac:dyDescent="0.2">
      <c r="A73" s="56">
        <v>57</v>
      </c>
      <c r="B73" s="66" t="s">
        <v>143</v>
      </c>
      <c r="C73" s="56"/>
      <c r="D73" s="60" t="s">
        <v>20</v>
      </c>
      <c r="E73" s="32">
        <v>42736</v>
      </c>
      <c r="F73" s="32">
        <v>43100</v>
      </c>
      <c r="G73" s="60" t="s">
        <v>20</v>
      </c>
      <c r="H73" s="48">
        <v>34000</v>
      </c>
      <c r="I73" s="56"/>
      <c r="J73" s="56">
        <v>1336.49</v>
      </c>
      <c r="K73" s="37">
        <f t="shared" si="0"/>
        <v>16424.04</v>
      </c>
      <c r="L73" s="56">
        <v>7669.2</v>
      </c>
      <c r="M73" s="56">
        <v>4780.8</v>
      </c>
      <c r="N73" s="56">
        <v>3974.04</v>
      </c>
      <c r="O73" s="56">
        <v>16360.55</v>
      </c>
      <c r="P73" s="37">
        <f t="shared" si="1"/>
        <v>16360.55</v>
      </c>
      <c r="Q73" s="37"/>
      <c r="R73" s="37"/>
      <c r="S73" s="37"/>
      <c r="T73" s="37"/>
      <c r="U73" s="37"/>
      <c r="V73" s="48">
        <v>38600</v>
      </c>
      <c r="W73" s="56"/>
      <c r="X73" s="56">
        <v>1399.98</v>
      </c>
      <c r="Y73" s="75">
        <v>301.5</v>
      </c>
      <c r="Z73" s="5">
        <f>SUM(AA73:AE73)</f>
        <v>16.87</v>
      </c>
      <c r="AA73" s="33">
        <v>0</v>
      </c>
      <c r="AB73" s="33">
        <v>5.12</v>
      </c>
      <c r="AC73" s="33">
        <v>3.59</v>
      </c>
      <c r="AD73" s="33">
        <v>4.16</v>
      </c>
      <c r="AE73" s="33">
        <v>4</v>
      </c>
      <c r="AF73" s="56"/>
      <c r="AG73" s="56"/>
      <c r="AH73" s="56"/>
      <c r="AI73" s="56"/>
      <c r="AJ73" s="56"/>
      <c r="AK73" s="56"/>
      <c r="AL73" s="56">
        <v>2883.71</v>
      </c>
      <c r="AM73" s="56"/>
      <c r="AN73" s="56"/>
      <c r="AO73" s="56">
        <v>3391.56</v>
      </c>
      <c r="AP73" s="56">
        <v>109.44</v>
      </c>
      <c r="AQ73" s="56">
        <v>6004.26</v>
      </c>
      <c r="AR73" s="56">
        <v>5789.99</v>
      </c>
      <c r="AS73" s="56">
        <v>563.66999999999996</v>
      </c>
      <c r="AT73" s="56">
        <v>109.44</v>
      </c>
      <c r="AU73" s="56">
        <v>2677.92</v>
      </c>
      <c r="AV73" s="56">
        <v>2641.38</v>
      </c>
      <c r="AW73" s="56">
        <v>241.36</v>
      </c>
      <c r="AX73" s="56">
        <v>10.112</v>
      </c>
      <c r="AY73" s="56">
        <v>17843.04</v>
      </c>
      <c r="AZ73" s="56">
        <v>17588.23</v>
      </c>
      <c r="BA73" s="56">
        <v>2557.81</v>
      </c>
      <c r="BB73" s="56">
        <v>0</v>
      </c>
      <c r="BC73" s="56">
        <v>0</v>
      </c>
      <c r="BD73" s="56">
        <v>0</v>
      </c>
      <c r="BE73" s="56">
        <v>0</v>
      </c>
      <c r="BF73" s="96">
        <v>0</v>
      </c>
      <c r="BG73" s="56">
        <v>0</v>
      </c>
      <c r="BH73" s="56">
        <v>0</v>
      </c>
      <c r="BI73" s="56">
        <v>0</v>
      </c>
      <c r="BJ73" s="56">
        <v>0</v>
      </c>
      <c r="BK73" s="56">
        <v>0</v>
      </c>
      <c r="BL73" s="56">
        <v>0</v>
      </c>
      <c r="BM73" s="56">
        <v>0</v>
      </c>
      <c r="BN73" s="96">
        <v>4.1040000000000001</v>
      </c>
      <c r="BO73" s="56">
        <v>331.32</v>
      </c>
      <c r="BP73" s="56">
        <v>329.09</v>
      </c>
      <c r="BQ73" s="56">
        <v>28.72</v>
      </c>
      <c r="BR73" s="48">
        <f>SUM(BR281)/AQ279*AQ73</f>
        <v>5679.0164229414559</v>
      </c>
      <c r="BS73" s="48">
        <f>SUM(BS281)/AR279*AR73</f>
        <v>6067.1798984410098</v>
      </c>
      <c r="BT73" s="48">
        <f>SUM(BT281)/AS279*AS73</f>
        <v>73.303242144509127</v>
      </c>
      <c r="BU73" s="53"/>
      <c r="BV73" s="48">
        <f>SUM(BV281)/AU279*AU73</f>
        <v>2697.780530314938</v>
      </c>
      <c r="BW73" s="48">
        <f>SUM(BW281)/AV279*AV73</f>
        <v>2826.8634212692095</v>
      </c>
      <c r="BX73" s="48">
        <f>SUM(BX281)/AW279*AW73</f>
        <v>56.72089077934978</v>
      </c>
      <c r="BY73" s="53"/>
      <c r="BZ73" s="48">
        <f>SUM(BZ281)/AY279*AY73</f>
        <v>17924.439670472366</v>
      </c>
      <c r="CA73" s="48">
        <f>SUM(CA281)/AZ279*AZ73</f>
        <v>17900.638310777049</v>
      </c>
      <c r="CB73" s="48">
        <f>SUM(CB281)/BA279*BA73</f>
        <v>766.69751095769743</v>
      </c>
      <c r="CC73" s="53"/>
      <c r="CD73" s="48">
        <f>SUM(CD281)/BC279*BC73</f>
        <v>0</v>
      </c>
      <c r="CE73" s="48">
        <f>SUM(CE281)/BD279*BD73</f>
        <v>0</v>
      </c>
      <c r="CF73" s="48">
        <f>SUM(CF281)/BE279*BE73</f>
        <v>0</v>
      </c>
      <c r="CG73" s="53"/>
      <c r="CH73" s="48">
        <f>SUM(CH281)/BG279*BG73</f>
        <v>0</v>
      </c>
      <c r="CI73" s="48">
        <f>SUM(CI281)/BH279*BH73</f>
        <v>0</v>
      </c>
      <c r="CJ73" s="48">
        <f>SUM(CJ281)/BI279*BI73</f>
        <v>0</v>
      </c>
      <c r="CK73" s="53"/>
      <c r="CL73" s="48">
        <f>SUM(CL281)/BK279*BK73</f>
        <v>0</v>
      </c>
      <c r="CM73" s="48">
        <f>SUM(CM281)/BL279*BL73</f>
        <v>0</v>
      </c>
      <c r="CN73" s="48">
        <f>SUM(CN281)/BM279*BM73</f>
        <v>0</v>
      </c>
      <c r="CO73" s="53"/>
      <c r="CP73" s="48">
        <f t="shared" si="3"/>
        <v>4.1040000000000001</v>
      </c>
      <c r="CQ73" s="48">
        <f t="shared" si="4"/>
        <v>4.1040000000000001</v>
      </c>
      <c r="CR73" s="48">
        <f t="shared" si="5"/>
        <v>0</v>
      </c>
      <c r="CS73" s="53"/>
      <c r="CT73" s="56"/>
      <c r="CU73" s="56"/>
      <c r="CV73" s="56"/>
      <c r="CW73" s="56"/>
      <c r="CX73" s="52"/>
      <c r="CY73" s="52"/>
      <c r="CZ73" s="52"/>
    </row>
    <row r="74" spans="1:108" x14ac:dyDescent="0.2">
      <c r="A74" s="56">
        <v>58</v>
      </c>
      <c r="B74" s="66" t="s">
        <v>144</v>
      </c>
      <c r="C74" s="56"/>
      <c r="D74" s="60" t="s">
        <v>20</v>
      </c>
      <c r="E74" s="32">
        <v>42736</v>
      </c>
      <c r="F74" s="32">
        <v>43100</v>
      </c>
      <c r="G74" s="60" t="s">
        <v>20</v>
      </c>
      <c r="H74" s="48">
        <v>9500</v>
      </c>
      <c r="I74" s="56"/>
      <c r="J74" s="56">
        <v>12866.85</v>
      </c>
      <c r="K74" s="37">
        <f t="shared" si="0"/>
        <v>0</v>
      </c>
      <c r="L74" s="56">
        <v>0</v>
      </c>
      <c r="M74" s="56">
        <v>0</v>
      </c>
      <c r="N74" s="56">
        <v>0</v>
      </c>
      <c r="O74" s="56">
        <v>8493.51</v>
      </c>
      <c r="P74" s="37">
        <f t="shared" si="1"/>
        <v>8493.51</v>
      </c>
      <c r="Q74" s="37"/>
      <c r="R74" s="37"/>
      <c r="S74" s="37"/>
      <c r="T74" s="37"/>
      <c r="U74" s="37"/>
      <c r="V74" s="48">
        <v>0</v>
      </c>
      <c r="W74" s="56"/>
      <c r="X74" s="56">
        <v>4373.34</v>
      </c>
      <c r="Y74" s="75">
        <v>310.7</v>
      </c>
      <c r="Z74" s="5">
        <f t="shared" si="2"/>
        <v>0</v>
      </c>
      <c r="AA74" s="33">
        <v>0</v>
      </c>
      <c r="AB74" s="33">
        <v>0</v>
      </c>
      <c r="AC74" s="33">
        <v>0</v>
      </c>
      <c r="AD74" s="33">
        <v>0</v>
      </c>
      <c r="AE74" s="33">
        <v>0</v>
      </c>
      <c r="AF74" s="56"/>
      <c r="AG74" s="56"/>
      <c r="AH74" s="56"/>
      <c r="AI74" s="56"/>
      <c r="AJ74" s="56"/>
      <c r="AK74" s="56"/>
      <c r="AL74" s="56">
        <v>1084.6400000000001</v>
      </c>
      <c r="AM74" s="56"/>
      <c r="AN74" s="56"/>
      <c r="AO74" s="56">
        <v>253.26</v>
      </c>
      <c r="AP74" s="56">
        <v>0</v>
      </c>
      <c r="AQ74" s="56">
        <v>0</v>
      </c>
      <c r="AR74" s="56">
        <v>0</v>
      </c>
      <c r="AS74" s="56">
        <v>0</v>
      </c>
      <c r="AT74" s="56">
        <v>0</v>
      </c>
      <c r="AU74" s="56">
        <v>0</v>
      </c>
      <c r="AV74" s="56">
        <v>0</v>
      </c>
      <c r="AW74" s="56">
        <v>0</v>
      </c>
      <c r="AX74" s="56">
        <v>0</v>
      </c>
      <c r="AY74" s="56">
        <v>0</v>
      </c>
      <c r="AZ74" s="56">
        <v>0</v>
      </c>
      <c r="BA74" s="56">
        <v>0</v>
      </c>
      <c r="BB74" s="56">
        <v>0</v>
      </c>
      <c r="BC74" s="56">
        <v>0</v>
      </c>
      <c r="BD74" s="56">
        <v>0</v>
      </c>
      <c r="BE74" s="56">
        <v>0</v>
      </c>
      <c r="BF74" s="96">
        <v>0</v>
      </c>
      <c r="BG74" s="56">
        <v>0</v>
      </c>
      <c r="BH74" s="56">
        <v>0</v>
      </c>
      <c r="BI74" s="56">
        <v>0</v>
      </c>
      <c r="BJ74" s="56">
        <v>0</v>
      </c>
      <c r="BK74" s="56">
        <v>0</v>
      </c>
      <c r="BL74" s="56">
        <v>0</v>
      </c>
      <c r="BM74" s="56">
        <v>0</v>
      </c>
      <c r="BN74" s="96">
        <v>0</v>
      </c>
      <c r="BO74" s="56">
        <v>0</v>
      </c>
      <c r="BP74" s="56">
        <v>831.38</v>
      </c>
      <c r="BQ74" s="56">
        <v>253.26</v>
      </c>
      <c r="BR74" s="48">
        <f>SUM(BR281)/AQ279*AQ74</f>
        <v>0</v>
      </c>
      <c r="BS74" s="48">
        <f>SUM(BS281)/AR279*AR74</f>
        <v>0</v>
      </c>
      <c r="BT74" s="48">
        <f>SUM(BT281)/AS279*AS74</f>
        <v>0</v>
      </c>
      <c r="BU74" s="53"/>
      <c r="BV74" s="48">
        <f>SUM(BV281)/AU279*AU74</f>
        <v>0</v>
      </c>
      <c r="BW74" s="48">
        <f>SUM(BW281)/AV279*AV74</f>
        <v>0</v>
      </c>
      <c r="BX74" s="48">
        <f>SUM(BX281)/AW279*AW74</f>
        <v>0</v>
      </c>
      <c r="BY74" s="53"/>
      <c r="BZ74" s="48">
        <f>SUM(BZ281)/AY279*AY74</f>
        <v>0</v>
      </c>
      <c r="CA74" s="48">
        <f>SUM(CA281)/AZ279*AZ74</f>
        <v>0</v>
      </c>
      <c r="CB74" s="48">
        <f>SUM(CB281)/BA279*BA74</f>
        <v>0</v>
      </c>
      <c r="CC74" s="53"/>
      <c r="CD74" s="48">
        <f>SUM(CD281)/BC279*BC74</f>
        <v>0</v>
      </c>
      <c r="CE74" s="48">
        <f>SUM(CE281)/BD279*BD74</f>
        <v>0</v>
      </c>
      <c r="CF74" s="48">
        <f>SUM(CF281)/BE279*BE74</f>
        <v>0</v>
      </c>
      <c r="CG74" s="53"/>
      <c r="CH74" s="48">
        <f>SUM(CH281)/BG279*BG74</f>
        <v>0</v>
      </c>
      <c r="CI74" s="48">
        <f>SUM(CI281)/BH279*BH74</f>
        <v>0</v>
      </c>
      <c r="CJ74" s="48">
        <f>SUM(CJ281)/BI279*BI74</f>
        <v>0</v>
      </c>
      <c r="CK74" s="53"/>
      <c r="CL74" s="48">
        <f>SUM(CL281)/BK279*BK74</f>
        <v>0</v>
      </c>
      <c r="CM74" s="48">
        <f>SUM(CM281)/BL279*BL74</f>
        <v>0</v>
      </c>
      <c r="CN74" s="48">
        <f>SUM(CN281)/BM279*BM74</f>
        <v>0</v>
      </c>
      <c r="CO74" s="53"/>
      <c r="CP74" s="48">
        <f t="shared" si="3"/>
        <v>0</v>
      </c>
      <c r="CQ74" s="48">
        <f t="shared" si="4"/>
        <v>0</v>
      </c>
      <c r="CR74" s="48">
        <f t="shared" si="5"/>
        <v>0</v>
      </c>
      <c r="CS74" s="53"/>
      <c r="CT74" s="56"/>
      <c r="CU74" s="56"/>
      <c r="CV74" s="56"/>
      <c r="CW74" s="56"/>
      <c r="CX74" s="52"/>
      <c r="CY74" s="52">
        <v>1</v>
      </c>
      <c r="CZ74" s="52">
        <v>3222</v>
      </c>
    </row>
    <row r="75" spans="1:108" x14ac:dyDescent="0.2">
      <c r="A75" s="56">
        <v>59</v>
      </c>
      <c r="B75" s="66" t="s">
        <v>145</v>
      </c>
      <c r="C75" s="56"/>
      <c r="D75" s="60" t="s">
        <v>20</v>
      </c>
      <c r="E75" s="32">
        <v>42736</v>
      </c>
      <c r="F75" s="32">
        <v>43100</v>
      </c>
      <c r="G75" s="60" t="s">
        <v>20</v>
      </c>
      <c r="H75" s="48">
        <v>66500</v>
      </c>
      <c r="I75" s="56"/>
      <c r="J75" s="56">
        <v>91492.34</v>
      </c>
      <c r="K75" s="37">
        <f t="shared" si="0"/>
        <v>161104.97999999998</v>
      </c>
      <c r="L75" s="56">
        <v>85939.8</v>
      </c>
      <c r="M75" s="56">
        <v>41045.760000000002</v>
      </c>
      <c r="N75" s="56">
        <v>34119.42</v>
      </c>
      <c r="O75" s="56">
        <v>137543.26</v>
      </c>
      <c r="P75" s="37">
        <f t="shared" ref="P75:P138" si="8">SUM(O75)</f>
        <v>137543.26</v>
      </c>
      <c r="Q75" s="37"/>
      <c r="R75" s="37"/>
      <c r="S75" s="37"/>
      <c r="T75" s="37"/>
      <c r="U75" s="37"/>
      <c r="V75" s="48">
        <v>30800</v>
      </c>
      <c r="W75" s="56"/>
      <c r="X75" s="56">
        <v>115054.06</v>
      </c>
      <c r="Y75" s="75">
        <v>313.60000000000002</v>
      </c>
      <c r="Z75" s="5">
        <f t="shared" si="2"/>
        <v>19.310000000000002</v>
      </c>
      <c r="AA75" s="33">
        <v>0</v>
      </c>
      <c r="AB75" s="33">
        <v>5.12</v>
      </c>
      <c r="AC75" s="33">
        <v>6.03</v>
      </c>
      <c r="AD75" s="33">
        <v>4.16</v>
      </c>
      <c r="AE75" s="33">
        <v>4</v>
      </c>
      <c r="AF75" s="56"/>
      <c r="AG75" s="56"/>
      <c r="AH75" s="56"/>
      <c r="AI75" s="56"/>
      <c r="AJ75" s="56"/>
      <c r="AK75" s="56"/>
      <c r="AL75" s="56">
        <v>193499.37</v>
      </c>
      <c r="AM75" s="56"/>
      <c r="AN75" s="56"/>
      <c r="AO75" s="56">
        <v>263617.24</v>
      </c>
      <c r="AP75" s="56">
        <v>1039.33</v>
      </c>
      <c r="AQ75" s="56">
        <v>47052.04</v>
      </c>
      <c r="AR75" s="56">
        <v>36696.449999999997</v>
      </c>
      <c r="AS75" s="56">
        <v>30533.25</v>
      </c>
      <c r="AT75" s="56">
        <v>1039.327</v>
      </c>
      <c r="AU75" s="56">
        <v>25659.73</v>
      </c>
      <c r="AV75" s="56">
        <v>21384.86</v>
      </c>
      <c r="AW75" s="56">
        <v>15975.58</v>
      </c>
      <c r="AX75" s="56">
        <v>176.566</v>
      </c>
      <c r="AY75" s="56">
        <v>311640.61</v>
      </c>
      <c r="AZ75" s="56">
        <v>261983.45</v>
      </c>
      <c r="BA75" s="56">
        <v>208853.51</v>
      </c>
      <c r="BB75" s="56">
        <v>0</v>
      </c>
      <c r="BC75" s="56">
        <v>0</v>
      </c>
      <c r="BD75" s="56">
        <v>0</v>
      </c>
      <c r="BE75" s="56">
        <v>0</v>
      </c>
      <c r="BF75" s="96">
        <v>16675.268</v>
      </c>
      <c r="BG75" s="56">
        <v>56486.21</v>
      </c>
      <c r="BH75" s="56">
        <v>36641.629999999997</v>
      </c>
      <c r="BI75" s="56">
        <v>19844.580000000002</v>
      </c>
      <c r="BJ75" s="56">
        <v>0</v>
      </c>
      <c r="BK75" s="56">
        <v>0</v>
      </c>
      <c r="BL75" s="56">
        <v>0</v>
      </c>
      <c r="BM75" s="56">
        <v>0</v>
      </c>
      <c r="BN75" s="96">
        <v>71.438000000000002</v>
      </c>
      <c r="BO75" s="56">
        <v>5764.67</v>
      </c>
      <c r="BP75" s="56">
        <v>5386.15</v>
      </c>
      <c r="BQ75" s="56">
        <v>2803.17</v>
      </c>
      <c r="BR75" s="48">
        <f>SUM(BR281)/AQ279*AQ75</f>
        <v>44503.287314822854</v>
      </c>
      <c r="BS75" s="48">
        <f>SUM(BS281)/AR279*AR75</f>
        <v>38453.255322400488</v>
      </c>
      <c r="BT75" s="48">
        <f>SUM(BT281)/AS279*AS75</f>
        <v>3970.7385850033411</v>
      </c>
      <c r="BU75" s="53"/>
      <c r="BV75" s="48">
        <f>SUM(BV281)/AU279*AU75</f>
        <v>25850.032863990753</v>
      </c>
      <c r="BW75" s="48">
        <f>SUM(BW281)/AV279*AV75</f>
        <v>22886.551159985716</v>
      </c>
      <c r="BX75" s="48">
        <f>SUM(BX281)/AW279*AW75</f>
        <v>3754.3467364798007</v>
      </c>
      <c r="BY75" s="53"/>
      <c r="BZ75" s="48">
        <f>SUM(BZ281)/AY279*AY75</f>
        <v>313062.309607231</v>
      </c>
      <c r="CA75" s="48">
        <f>SUM(CA281)/AZ279*AZ75</f>
        <v>266636.89193622913</v>
      </c>
      <c r="CB75" s="48">
        <f>SUM(CB281)/BA279*BA75</f>
        <v>62603.346719177178</v>
      </c>
      <c r="CC75" s="53"/>
      <c r="CD75" s="48">
        <f>SUM(CD281)/BC279*BC75</f>
        <v>0</v>
      </c>
      <c r="CE75" s="48">
        <f>SUM(CE281)/BD279*BD75</f>
        <v>0</v>
      </c>
      <c r="CF75" s="48">
        <f>SUM(CF281)/BE279*BE75</f>
        <v>0</v>
      </c>
      <c r="CG75" s="53"/>
      <c r="CH75" s="48">
        <f>SUM(CH281)/BG279*BG75</f>
        <v>60422.166738561638</v>
      </c>
      <c r="CI75" s="48">
        <f>SUM(CI281)/BH279*BH75</f>
        <v>46406.570665445841</v>
      </c>
      <c r="CJ75" s="48">
        <f>SUM(CJ281)/BI279*BI75</f>
        <v>4070.8913996132555</v>
      </c>
      <c r="CK75" s="53"/>
      <c r="CL75" s="48">
        <f>SUM(CL281)/BK279*BK75</f>
        <v>0</v>
      </c>
      <c r="CM75" s="48">
        <f>SUM(CM281)/BL279*BL75</f>
        <v>0</v>
      </c>
      <c r="CN75" s="48">
        <f>SUM(CN281)/BM279*BM75</f>
        <v>0</v>
      </c>
      <c r="CO75" s="53"/>
      <c r="CP75" s="48">
        <f t="shared" si="3"/>
        <v>71.438000000000002</v>
      </c>
      <c r="CQ75" s="48">
        <f t="shared" si="4"/>
        <v>71.438000000000002</v>
      </c>
      <c r="CR75" s="48">
        <f t="shared" si="5"/>
        <v>0</v>
      </c>
      <c r="CS75" s="53"/>
      <c r="CT75" s="56">
        <v>1</v>
      </c>
      <c r="CU75" s="56">
        <v>1</v>
      </c>
      <c r="CV75" s="56">
        <v>0</v>
      </c>
      <c r="CW75" s="56">
        <v>89.57</v>
      </c>
      <c r="CX75" s="52"/>
      <c r="CY75" s="52">
        <v>4</v>
      </c>
      <c r="CZ75" s="52">
        <v>0</v>
      </c>
    </row>
    <row r="76" spans="1:108" x14ac:dyDescent="0.2">
      <c r="A76" s="56">
        <v>60</v>
      </c>
      <c r="B76" s="66" t="s">
        <v>146</v>
      </c>
      <c r="C76" s="56"/>
      <c r="D76" s="60" t="s">
        <v>20</v>
      </c>
      <c r="E76" s="32">
        <v>42736</v>
      </c>
      <c r="F76" s="32">
        <v>43100</v>
      </c>
      <c r="G76" s="60" t="s">
        <v>20</v>
      </c>
      <c r="H76" s="48">
        <v>47000</v>
      </c>
      <c r="I76" s="56"/>
      <c r="J76" s="56">
        <v>1818.67</v>
      </c>
      <c r="K76" s="37">
        <f t="shared" si="0"/>
        <v>22518.84</v>
      </c>
      <c r="L76" s="56">
        <v>10515.18</v>
      </c>
      <c r="M76" s="56">
        <v>6554.88</v>
      </c>
      <c r="N76" s="56">
        <v>5448.78</v>
      </c>
      <c r="O76" s="56">
        <v>22421.360000000001</v>
      </c>
      <c r="P76" s="37">
        <f t="shared" si="8"/>
        <v>22421.360000000001</v>
      </c>
      <c r="Q76" s="37"/>
      <c r="R76" s="37"/>
      <c r="S76" s="37"/>
      <c r="T76" s="37"/>
      <c r="U76" s="37"/>
      <c r="V76" s="48">
        <v>53200</v>
      </c>
      <c r="W76" s="56"/>
      <c r="X76" s="56">
        <v>1916.15</v>
      </c>
      <c r="Y76" s="75">
        <v>316.10000000000002</v>
      </c>
      <c r="Z76" s="5">
        <f>SUM(AA76:AE76)</f>
        <v>16.87</v>
      </c>
      <c r="AA76" s="33">
        <v>0</v>
      </c>
      <c r="AB76" s="33">
        <v>5.12</v>
      </c>
      <c r="AC76" s="33">
        <v>3.59</v>
      </c>
      <c r="AD76" s="33">
        <v>4.16</v>
      </c>
      <c r="AE76" s="33">
        <v>4</v>
      </c>
      <c r="AF76" s="56"/>
      <c r="AG76" s="56"/>
      <c r="AH76" s="56"/>
      <c r="AI76" s="56"/>
      <c r="AJ76" s="56"/>
      <c r="AK76" s="56"/>
      <c r="AL76" s="56">
        <v>5171.6099999999997</v>
      </c>
      <c r="AM76" s="56"/>
      <c r="AN76" s="56"/>
      <c r="AO76" s="56">
        <v>6601.77</v>
      </c>
      <c r="AP76" s="56">
        <v>303.93</v>
      </c>
      <c r="AQ76" s="56">
        <v>13414.78</v>
      </c>
      <c r="AR76" s="56">
        <v>12752.17</v>
      </c>
      <c r="AS76" s="56">
        <v>1615.81</v>
      </c>
      <c r="AT76" s="56">
        <v>303.92700000000002</v>
      </c>
      <c r="AU76" s="56">
        <v>7463.41</v>
      </c>
      <c r="AV76" s="56">
        <v>7098.73</v>
      </c>
      <c r="AW76" s="56">
        <v>923.47</v>
      </c>
      <c r="AX76" s="56">
        <v>15.662000000000001</v>
      </c>
      <c r="AY76" s="56">
        <v>27639.15</v>
      </c>
      <c r="AZ76" s="56">
        <v>27244.41</v>
      </c>
      <c r="BA76" s="56">
        <v>3962.12</v>
      </c>
      <c r="BB76" s="56">
        <v>0</v>
      </c>
      <c r="BC76" s="56">
        <v>0</v>
      </c>
      <c r="BD76" s="56">
        <v>0</v>
      </c>
      <c r="BE76" s="56">
        <v>0</v>
      </c>
      <c r="BF76" s="96">
        <v>0</v>
      </c>
      <c r="BG76" s="56">
        <v>0</v>
      </c>
      <c r="BH76" s="56">
        <v>0</v>
      </c>
      <c r="BI76" s="56">
        <v>0</v>
      </c>
      <c r="BJ76" s="56">
        <v>0</v>
      </c>
      <c r="BK76" s="56">
        <v>0</v>
      </c>
      <c r="BL76" s="56">
        <v>0</v>
      </c>
      <c r="BM76" s="56">
        <v>0</v>
      </c>
      <c r="BN76" s="96">
        <v>14.364000000000001</v>
      </c>
      <c r="BO76" s="56">
        <v>1159.26</v>
      </c>
      <c r="BP76" s="56">
        <v>1151.1300000000001</v>
      </c>
      <c r="BQ76" s="56">
        <v>100.37</v>
      </c>
      <c r="BR76" s="48">
        <f>SUM(BR281)/AQ279*AQ76</f>
        <v>12688.117424986023</v>
      </c>
      <c r="BS76" s="48">
        <f>SUM(BS281)/AR279*AR76</f>
        <v>13362.667204175223</v>
      </c>
      <c r="BT76" s="48">
        <f>SUM(BT281)/AS279*AS76</f>
        <v>210.1302387736074</v>
      </c>
      <c r="BU76" s="53"/>
      <c r="BV76" s="48">
        <f>SUM(BV281)/AU279*AU76</f>
        <v>7518.7616462619535</v>
      </c>
      <c r="BW76" s="48">
        <f>SUM(BW281)/AV279*AV76</f>
        <v>7597.2181868819989</v>
      </c>
      <c r="BX76" s="48">
        <f>SUM(BX281)/AW279*AW76</f>
        <v>217.02038866426142</v>
      </c>
      <c r="BY76" s="53"/>
      <c r="BZ76" s="48">
        <f>SUM(BZ281)/AY279*AY76</f>
        <v>27765.239371661799</v>
      </c>
      <c r="CA76" s="48">
        <f>SUM(CA281)/AZ279*AZ76</f>
        <v>27728.334767086701</v>
      </c>
      <c r="CB76" s="48">
        <f>SUM(CB281)/BA279*BA76</f>
        <v>1187.6361192253185</v>
      </c>
      <c r="CC76" s="53"/>
      <c r="CD76" s="48">
        <f>SUM(CD281)/BC279*BC76</f>
        <v>0</v>
      </c>
      <c r="CE76" s="48">
        <f>SUM(CE281)/BD279*BD76</f>
        <v>0</v>
      </c>
      <c r="CF76" s="48">
        <f>SUM(CF281)/BE279*BE76</f>
        <v>0</v>
      </c>
      <c r="CG76" s="53"/>
      <c r="CH76" s="48">
        <f>SUM(CH281)/BG279*BG76</f>
        <v>0</v>
      </c>
      <c r="CI76" s="48">
        <f>SUM(CI281)/BH279*BH76</f>
        <v>0</v>
      </c>
      <c r="CJ76" s="48">
        <f>SUM(CJ281)/BI279*BI76</f>
        <v>0</v>
      </c>
      <c r="CK76" s="53"/>
      <c r="CL76" s="48">
        <f>SUM(CL281)/BK279*BK76</f>
        <v>0</v>
      </c>
      <c r="CM76" s="48">
        <f>SUM(CM281)/BL279*BL76</f>
        <v>0</v>
      </c>
      <c r="CN76" s="48">
        <f>SUM(CN281)/BM279*BM76</f>
        <v>0</v>
      </c>
      <c r="CO76" s="53"/>
      <c r="CP76" s="48">
        <f t="shared" si="3"/>
        <v>14.364000000000001</v>
      </c>
      <c r="CQ76" s="48">
        <f t="shared" si="4"/>
        <v>14.364000000000001</v>
      </c>
      <c r="CR76" s="48">
        <f t="shared" si="5"/>
        <v>0</v>
      </c>
      <c r="CS76" s="53"/>
      <c r="CT76" s="56"/>
      <c r="CU76" s="56"/>
      <c r="CV76" s="56"/>
      <c r="CW76" s="56"/>
      <c r="CX76" s="52"/>
      <c r="CY76" s="52"/>
      <c r="CZ76" s="52"/>
    </row>
    <row r="77" spans="1:108" x14ac:dyDescent="0.2">
      <c r="A77" s="56">
        <v>61</v>
      </c>
      <c r="B77" s="66" t="s">
        <v>147</v>
      </c>
      <c r="C77" s="56"/>
      <c r="D77" s="60" t="s">
        <v>20</v>
      </c>
      <c r="E77" s="32">
        <v>42736</v>
      </c>
      <c r="F77" s="32">
        <v>43100</v>
      </c>
      <c r="G77" s="60" t="s">
        <v>20</v>
      </c>
      <c r="H77" s="48">
        <v>59500</v>
      </c>
      <c r="I77" s="56"/>
      <c r="J77" s="56">
        <v>11654.73</v>
      </c>
      <c r="K77" s="37">
        <f t="shared" si="0"/>
        <v>82542.239999999991</v>
      </c>
      <c r="L77" s="56">
        <v>46034.46</v>
      </c>
      <c r="M77" s="56">
        <v>15962.52</v>
      </c>
      <c r="N77" s="56">
        <v>20545.259999999998</v>
      </c>
      <c r="O77" s="56">
        <v>84683.4</v>
      </c>
      <c r="P77" s="37">
        <f t="shared" si="8"/>
        <v>84683.4</v>
      </c>
      <c r="Q77" s="37"/>
      <c r="R77" s="37"/>
      <c r="S77" s="37"/>
      <c r="T77" s="37"/>
      <c r="U77" s="37"/>
      <c r="V77" s="48">
        <v>64100</v>
      </c>
      <c r="W77" s="56"/>
      <c r="X77" s="56">
        <v>9513.57</v>
      </c>
      <c r="Y77" s="75">
        <v>316.8</v>
      </c>
      <c r="Z77" s="5">
        <f t="shared" ref="Z77:Z137" si="9">SUM(AA77:AE77)</f>
        <v>16.440000000000001</v>
      </c>
      <c r="AA77" s="33">
        <v>0</v>
      </c>
      <c r="AB77" s="33">
        <v>3.95</v>
      </c>
      <c r="AC77" s="33">
        <v>6.03</v>
      </c>
      <c r="AD77" s="33">
        <v>4.16</v>
      </c>
      <c r="AE77" s="33">
        <v>2.2999999999999998</v>
      </c>
      <c r="AF77" s="56"/>
      <c r="AG77" s="56"/>
      <c r="AH77" s="56"/>
      <c r="AI77" s="56"/>
      <c r="AJ77" s="56"/>
      <c r="AK77" s="56"/>
      <c r="AL77" s="56">
        <v>20478.64</v>
      </c>
      <c r="AM77" s="56"/>
      <c r="AN77" s="56"/>
      <c r="AO77" s="56">
        <v>12506.2</v>
      </c>
      <c r="AP77" s="56">
        <v>880.9</v>
      </c>
      <c r="AQ77" s="56">
        <v>35066.53</v>
      </c>
      <c r="AR77" s="56">
        <v>41439.21</v>
      </c>
      <c r="AS77" s="56">
        <v>5669.65</v>
      </c>
      <c r="AT77" s="56">
        <v>887.46699999999998</v>
      </c>
      <c r="AU77" s="56">
        <v>21659.96</v>
      </c>
      <c r="AV77" s="56">
        <v>25271.31</v>
      </c>
      <c r="AW77" s="56">
        <v>3632.66</v>
      </c>
      <c r="AX77" s="56">
        <v>0</v>
      </c>
      <c r="AY77" s="56">
        <v>0</v>
      </c>
      <c r="AZ77" s="56">
        <v>0</v>
      </c>
      <c r="BA77" s="56">
        <v>0</v>
      </c>
      <c r="BB77" s="56">
        <v>0</v>
      </c>
      <c r="BC77" s="56">
        <v>0</v>
      </c>
      <c r="BD77" s="56">
        <v>0</v>
      </c>
      <c r="BE77" s="56">
        <v>0</v>
      </c>
      <c r="BF77" s="96">
        <v>10626.999</v>
      </c>
      <c r="BG77" s="56">
        <v>36024.47</v>
      </c>
      <c r="BH77" s="56">
        <v>31124.21</v>
      </c>
      <c r="BI77" s="56">
        <v>4900.26</v>
      </c>
      <c r="BJ77" s="56">
        <v>0</v>
      </c>
      <c r="BK77" s="56">
        <v>0</v>
      </c>
      <c r="BL77" s="56">
        <v>0</v>
      </c>
      <c r="BM77" s="56">
        <v>0</v>
      </c>
      <c r="BN77" s="96">
        <v>39.258000000000003</v>
      </c>
      <c r="BO77" s="56">
        <v>3160.51</v>
      </c>
      <c r="BP77" s="56">
        <v>3794.04</v>
      </c>
      <c r="BQ77" s="56">
        <v>558.77</v>
      </c>
      <c r="BR77" s="48">
        <f>SUM(BR281)/AQ279*AQ77</f>
        <v>33167.018044783072</v>
      </c>
      <c r="BS77" s="48">
        <f>SUM(BS281)/AR279*AR77</f>
        <v>43423.070146800892</v>
      </c>
      <c r="BT77" s="48">
        <f>SUM(BT281)/AS279*AS77</f>
        <v>737.31744961522907</v>
      </c>
      <c r="BU77" s="53"/>
      <c r="BV77" s="48">
        <f>SUM(BV281)/AU279*AU77</f>
        <v>21820.598963150631</v>
      </c>
      <c r="BW77" s="48">
        <f>SUM(BW281)/AV279*AV77</f>
        <v>27045.916091798525</v>
      </c>
      <c r="BX77" s="48">
        <f>SUM(BX281)/AW279*AW77</f>
        <v>853.694527256019</v>
      </c>
      <c r="BY77" s="53"/>
      <c r="BZ77" s="48">
        <f>SUM(BZ281)/AY279*AY77</f>
        <v>0</v>
      </c>
      <c r="CA77" s="48">
        <f>SUM(CA281)/AZ279*AZ77</f>
        <v>0</v>
      </c>
      <c r="CB77" s="48">
        <f>SUM(CB281)/BA279*BA77</f>
        <v>0</v>
      </c>
      <c r="CC77" s="53"/>
      <c r="CD77" s="48">
        <f>SUM(CD281)/BC279*BC77</f>
        <v>0</v>
      </c>
      <c r="CE77" s="48">
        <f>SUM(CE281)/BD279*BD77</f>
        <v>0</v>
      </c>
      <c r="CF77" s="48">
        <f>SUM(CF281)/BE279*BE77</f>
        <v>0</v>
      </c>
      <c r="CG77" s="53"/>
      <c r="CH77" s="48">
        <f>SUM(CH281)/BG279*BG77</f>
        <v>38534.653555413111</v>
      </c>
      <c r="CI77" s="48">
        <f>SUM(CI281)/BH279*BH77</f>
        <v>39418.766325929719</v>
      </c>
      <c r="CJ77" s="48">
        <f>SUM(CJ281)/BI279*BI77</f>
        <v>1005.2329799808739</v>
      </c>
      <c r="CK77" s="53"/>
      <c r="CL77" s="48">
        <f>SUM(CL281)/BK279*BK77</f>
        <v>0</v>
      </c>
      <c r="CM77" s="48">
        <f>SUM(CM281)/BL279*BL77</f>
        <v>0</v>
      </c>
      <c r="CN77" s="48">
        <f>SUM(CN281)/BM279*BM77</f>
        <v>0</v>
      </c>
      <c r="CO77" s="53"/>
      <c r="CP77" s="48">
        <f t="shared" si="3"/>
        <v>39.258000000000003</v>
      </c>
      <c r="CQ77" s="48">
        <f t="shared" si="4"/>
        <v>39.258000000000003</v>
      </c>
      <c r="CR77" s="48">
        <f t="shared" si="5"/>
        <v>0</v>
      </c>
      <c r="CS77" s="53"/>
      <c r="CT77" s="56"/>
      <c r="CU77" s="56"/>
      <c r="CV77" s="56"/>
      <c r="CW77" s="56"/>
      <c r="CX77" s="52"/>
      <c r="CY77" s="52">
        <v>1</v>
      </c>
      <c r="CZ77" s="52">
        <v>0</v>
      </c>
    </row>
    <row r="78" spans="1:108" x14ac:dyDescent="0.2">
      <c r="A78" s="56">
        <v>62</v>
      </c>
      <c r="B78" s="66" t="s">
        <v>148</v>
      </c>
      <c r="C78" s="56"/>
      <c r="D78" s="60" t="s">
        <v>20</v>
      </c>
      <c r="E78" s="32">
        <v>42736</v>
      </c>
      <c r="F78" s="32">
        <v>43100</v>
      </c>
      <c r="G78" s="60" t="s">
        <v>20</v>
      </c>
      <c r="H78" s="48">
        <v>15700</v>
      </c>
      <c r="I78" s="56"/>
      <c r="J78" s="56">
        <v>692.89</v>
      </c>
      <c r="K78" s="37">
        <f t="shared" ref="K78:K141" si="10">SUM(L78:N78)</f>
        <v>17000.04</v>
      </c>
      <c r="L78" s="56">
        <v>7274.76</v>
      </c>
      <c r="M78" s="56">
        <v>5310.72</v>
      </c>
      <c r="N78" s="56">
        <v>4414.5600000000004</v>
      </c>
      <c r="O78" s="56">
        <v>16969.150000000001</v>
      </c>
      <c r="P78" s="37">
        <f t="shared" si="8"/>
        <v>16969.150000000001</v>
      </c>
      <c r="Q78" s="37"/>
      <c r="R78" s="37"/>
      <c r="S78" s="37"/>
      <c r="T78" s="37"/>
      <c r="U78" s="37"/>
      <c r="V78" s="48">
        <v>20800</v>
      </c>
      <c r="W78" s="56"/>
      <c r="X78" s="56">
        <v>723.78</v>
      </c>
      <c r="Y78" s="75">
        <v>319.7</v>
      </c>
      <c r="Z78" s="5">
        <f>SUM(AA78:AE78)</f>
        <v>15.7</v>
      </c>
      <c r="AA78" s="33">
        <v>0</v>
      </c>
      <c r="AB78" s="33">
        <v>3.95</v>
      </c>
      <c r="AC78" s="33">
        <v>3.59</v>
      </c>
      <c r="AD78" s="33">
        <v>4.16</v>
      </c>
      <c r="AE78" s="33">
        <v>4</v>
      </c>
      <c r="AF78" s="56"/>
      <c r="AG78" s="56"/>
      <c r="AH78" s="56"/>
      <c r="AI78" s="56"/>
      <c r="AJ78" s="56"/>
      <c r="AK78" s="56"/>
      <c r="AL78" s="56">
        <v>401.16</v>
      </c>
      <c r="AM78" s="56"/>
      <c r="AN78" s="56"/>
      <c r="AO78" s="56">
        <v>577.62</v>
      </c>
      <c r="AP78" s="56">
        <v>153.12</v>
      </c>
      <c r="AQ78" s="56">
        <v>8400.7800000000007</v>
      </c>
      <c r="AR78" s="56">
        <v>8250.9500000000007</v>
      </c>
      <c r="AS78" s="56">
        <v>394.38</v>
      </c>
      <c r="AT78" s="56">
        <v>153.12</v>
      </c>
      <c r="AU78" s="56">
        <v>3746.88</v>
      </c>
      <c r="AV78" s="56">
        <v>3721.36</v>
      </c>
      <c r="AW78" s="56">
        <v>168.88</v>
      </c>
      <c r="AX78" s="56">
        <v>0</v>
      </c>
      <c r="AY78" s="56">
        <v>0</v>
      </c>
      <c r="AZ78" s="56">
        <v>0</v>
      </c>
      <c r="BA78" s="56">
        <v>0</v>
      </c>
      <c r="BB78" s="56">
        <v>0</v>
      </c>
      <c r="BC78" s="56">
        <v>0</v>
      </c>
      <c r="BD78" s="56">
        <v>0</v>
      </c>
      <c r="BE78" s="56">
        <v>0</v>
      </c>
      <c r="BF78" s="96">
        <v>0</v>
      </c>
      <c r="BG78" s="56">
        <v>0</v>
      </c>
      <c r="BH78" s="56">
        <v>0</v>
      </c>
      <c r="BI78" s="56">
        <v>0</v>
      </c>
      <c r="BJ78" s="56">
        <v>0</v>
      </c>
      <c r="BK78" s="56">
        <v>0</v>
      </c>
      <c r="BL78" s="56">
        <v>0</v>
      </c>
      <c r="BM78" s="56">
        <v>0</v>
      </c>
      <c r="BN78" s="96">
        <v>4.1040000000000001</v>
      </c>
      <c r="BO78" s="56">
        <v>331.32</v>
      </c>
      <c r="BP78" s="56">
        <v>330.21</v>
      </c>
      <c r="BQ78" s="56">
        <v>14.36</v>
      </c>
      <c r="BR78" s="48">
        <f>SUM(BR281)/AQ279*AQ78</f>
        <v>7945.7198031927537</v>
      </c>
      <c r="BS78" s="48">
        <f>SUM(BS281)/AR279*AR78</f>
        <v>8645.9558622798759</v>
      </c>
      <c r="BT78" s="48">
        <f>SUM(BT281)/AS279*AS78</f>
        <v>51.287690735628132</v>
      </c>
      <c r="BU78" s="53"/>
      <c r="BV78" s="48">
        <f>SUM(BV281)/AU279*AU78</f>
        <v>3774.6683670260632</v>
      </c>
      <c r="BW78" s="48">
        <f>SUM(BW281)/AV279*AV78</f>
        <v>3982.6819546503671</v>
      </c>
      <c r="BX78" s="48">
        <f>SUM(BX281)/AW279*AW78</f>
        <v>39.687703160492994</v>
      </c>
      <c r="BY78" s="53"/>
      <c r="BZ78" s="48">
        <f>SUM(BZ281)/AY279*AY78</f>
        <v>0</v>
      </c>
      <c r="CA78" s="48">
        <f>SUM(CA281)/AZ279*AZ78</f>
        <v>0</v>
      </c>
      <c r="CB78" s="48">
        <f>SUM(CB281)/BA279*BA78</f>
        <v>0</v>
      </c>
      <c r="CC78" s="53"/>
      <c r="CD78" s="48">
        <f>SUM(CD281)/BC279*BC78</f>
        <v>0</v>
      </c>
      <c r="CE78" s="48">
        <f>SUM(CE281)/BD279*BD78</f>
        <v>0</v>
      </c>
      <c r="CF78" s="48">
        <f>SUM(CF281)/BE279*BE78</f>
        <v>0</v>
      </c>
      <c r="CG78" s="53"/>
      <c r="CH78" s="48">
        <f>SUM(CH281)/BG279*BG78</f>
        <v>0</v>
      </c>
      <c r="CI78" s="48">
        <f>SUM(CI281)/BH279*BH78</f>
        <v>0</v>
      </c>
      <c r="CJ78" s="48">
        <f>SUM(CJ281)/BI279*BI78</f>
        <v>0</v>
      </c>
      <c r="CK78" s="53"/>
      <c r="CL78" s="48">
        <f>SUM(CL281)/BK279*BK78</f>
        <v>0</v>
      </c>
      <c r="CM78" s="48">
        <f>SUM(CM281)/BL279*BL78</f>
        <v>0</v>
      </c>
      <c r="CN78" s="48">
        <f>SUM(CN281)/BM279*BM78</f>
        <v>0</v>
      </c>
      <c r="CO78" s="53"/>
      <c r="CP78" s="48">
        <f t="shared" si="3"/>
        <v>4.1040000000000001</v>
      </c>
      <c r="CQ78" s="48">
        <f t="shared" si="4"/>
        <v>4.1040000000000001</v>
      </c>
      <c r="CR78" s="48">
        <f t="shared" si="5"/>
        <v>0</v>
      </c>
      <c r="CS78" s="53"/>
      <c r="CT78" s="56"/>
      <c r="CU78" s="56"/>
      <c r="CV78" s="56"/>
      <c r="CW78" s="56"/>
      <c r="CX78" s="52"/>
      <c r="CY78" s="52"/>
      <c r="CZ78" s="52"/>
    </row>
    <row r="79" spans="1:108" x14ac:dyDescent="0.2">
      <c r="A79" s="56">
        <v>63</v>
      </c>
      <c r="B79" s="66" t="s">
        <v>149</v>
      </c>
      <c r="C79" s="56"/>
      <c r="D79" s="60" t="s">
        <v>20</v>
      </c>
      <c r="E79" s="32">
        <v>42736</v>
      </c>
      <c r="F79" s="32">
        <v>43100</v>
      </c>
      <c r="G79" s="60" t="s">
        <v>20</v>
      </c>
      <c r="H79" s="48">
        <v>10200</v>
      </c>
      <c r="I79" s="56"/>
      <c r="J79" s="56">
        <v>17680.05</v>
      </c>
      <c r="K79" s="37">
        <f t="shared" si="10"/>
        <v>92749.08</v>
      </c>
      <c r="L79" s="56">
        <v>46728.12</v>
      </c>
      <c r="M79" s="56">
        <v>25130.880000000001</v>
      </c>
      <c r="N79" s="56">
        <v>20890.080000000002</v>
      </c>
      <c r="O79" s="56">
        <v>93176.83</v>
      </c>
      <c r="P79" s="37">
        <f t="shared" si="8"/>
        <v>93176.83</v>
      </c>
      <c r="Q79" s="37"/>
      <c r="R79" s="37"/>
      <c r="S79" s="37"/>
      <c r="T79" s="37"/>
      <c r="U79" s="37"/>
      <c r="V79" s="48">
        <v>24900</v>
      </c>
      <c r="W79" s="56"/>
      <c r="X79" s="56">
        <v>17252.3</v>
      </c>
      <c r="Y79" s="75">
        <v>331.1</v>
      </c>
      <c r="Z79" s="5">
        <f t="shared" si="9"/>
        <v>18.14</v>
      </c>
      <c r="AA79" s="33">
        <v>0</v>
      </c>
      <c r="AB79" s="33">
        <v>3.95</v>
      </c>
      <c r="AC79" s="33">
        <v>6.03</v>
      </c>
      <c r="AD79" s="33">
        <v>4.16</v>
      </c>
      <c r="AE79" s="33">
        <v>4</v>
      </c>
      <c r="AF79" s="56"/>
      <c r="AG79" s="56"/>
      <c r="AH79" s="56"/>
      <c r="AI79" s="56"/>
      <c r="AJ79" s="56"/>
      <c r="AK79" s="56"/>
      <c r="AL79" s="56">
        <v>20787.05</v>
      </c>
      <c r="AM79" s="56"/>
      <c r="AN79" s="56"/>
      <c r="AO79" s="56">
        <v>24314.67</v>
      </c>
      <c r="AP79" s="56">
        <v>892.09</v>
      </c>
      <c r="AQ79" s="56">
        <v>45121.78</v>
      </c>
      <c r="AR79" s="56">
        <v>42438.98</v>
      </c>
      <c r="AS79" s="56">
        <v>14798.11</v>
      </c>
      <c r="AT79" s="56">
        <v>892.08699999999999</v>
      </c>
      <c r="AU79" s="56">
        <v>21677.07</v>
      </c>
      <c r="AV79" s="56">
        <v>21423.85</v>
      </c>
      <c r="AW79" s="56">
        <v>7688.89</v>
      </c>
      <c r="AX79" s="56">
        <v>0</v>
      </c>
      <c r="AY79" s="56">
        <v>0</v>
      </c>
      <c r="AZ79" s="56">
        <v>0</v>
      </c>
      <c r="BA79" s="56">
        <v>0</v>
      </c>
      <c r="BB79" s="56">
        <v>0</v>
      </c>
      <c r="BC79" s="56">
        <v>0</v>
      </c>
      <c r="BD79" s="56">
        <v>0</v>
      </c>
      <c r="BE79" s="56">
        <v>0</v>
      </c>
      <c r="BF79" s="96">
        <v>14808.245000000001</v>
      </c>
      <c r="BG79" s="56">
        <v>49795.62</v>
      </c>
      <c r="BH79" s="56">
        <v>35475.230000000003</v>
      </c>
      <c r="BI79" s="56">
        <v>14320.39</v>
      </c>
      <c r="BJ79" s="56">
        <v>0</v>
      </c>
      <c r="BK79" s="56">
        <v>0</v>
      </c>
      <c r="BL79" s="56">
        <v>0</v>
      </c>
      <c r="BM79" s="56">
        <v>0</v>
      </c>
      <c r="BN79" s="96">
        <v>41.3</v>
      </c>
      <c r="BO79" s="56">
        <v>3334.15</v>
      </c>
      <c r="BP79" s="56">
        <v>3393.55</v>
      </c>
      <c r="BQ79" s="56">
        <v>1176.67</v>
      </c>
      <c r="BR79" s="48">
        <f>SUM(BR281)/AQ279*AQ79</f>
        <v>42677.587188488054</v>
      </c>
      <c r="BS79" s="48">
        <f>SUM(BS281)/AR279*AR79</f>
        <v>44470.703121480365</v>
      </c>
      <c r="BT79" s="48">
        <f>SUM(BT281)/AS279*AS79</f>
        <v>1924.4406134991787</v>
      </c>
      <c r="BU79" s="53"/>
      <c r="BV79" s="48">
        <f>SUM(BV281)/AU279*AU79</f>
        <v>21837.835857782917</v>
      </c>
      <c r="BW79" s="48">
        <f>SUM(BW281)/AV279*AV79</f>
        <v>22928.279122185504</v>
      </c>
      <c r="BX79" s="48">
        <f>SUM(BX281)/AW279*AW79</f>
        <v>1806.9302697399517</v>
      </c>
      <c r="BY79" s="53"/>
      <c r="BZ79" s="48">
        <f>SUM(BZ281)/AY279*AY79</f>
        <v>0</v>
      </c>
      <c r="CA79" s="48">
        <f>SUM(CA281)/AZ279*AZ79</f>
        <v>0</v>
      </c>
      <c r="CB79" s="48">
        <f>SUM(CB281)/BA279*BA79</f>
        <v>0</v>
      </c>
      <c r="CC79" s="53"/>
      <c r="CD79" s="48">
        <f>SUM(CD281)/BC279*BC79</f>
        <v>0</v>
      </c>
      <c r="CE79" s="48">
        <f>SUM(CE281)/BD279*BD79</f>
        <v>0</v>
      </c>
      <c r="CF79" s="48">
        <f>SUM(CF281)/BE279*BE79</f>
        <v>0</v>
      </c>
      <c r="CG79" s="53"/>
      <c r="CH79" s="48">
        <f>SUM(CH281)/BG279*BG79</f>
        <v>53265.376708581709</v>
      </c>
      <c r="CI79" s="48">
        <f>SUM(CI281)/BH279*BH79</f>
        <v>44929.326775799673</v>
      </c>
      <c r="CJ79" s="48">
        <f>SUM(CJ281)/BI279*BI79</f>
        <v>2937.6662287691479</v>
      </c>
      <c r="CK79" s="53"/>
      <c r="CL79" s="48">
        <f>SUM(CL281)/BK279*BK79</f>
        <v>0</v>
      </c>
      <c r="CM79" s="48">
        <f>SUM(CM281)/BL279*BL79</f>
        <v>0</v>
      </c>
      <c r="CN79" s="48">
        <f>SUM(CN281)/BM279*BM79</f>
        <v>0</v>
      </c>
      <c r="CO79" s="53"/>
      <c r="CP79" s="48">
        <f t="shared" ref="CP79:CP142" si="11">SUM(BN79)</f>
        <v>41.3</v>
      </c>
      <c r="CQ79" s="48">
        <f t="shared" ref="CQ79:CQ142" si="12">SUM(CP79)</f>
        <v>41.3</v>
      </c>
      <c r="CR79" s="48">
        <f t="shared" ref="CR79:CR142" si="13">SUM(CP79-CQ79)</f>
        <v>0</v>
      </c>
      <c r="CS79" s="53"/>
      <c r="CT79" s="56"/>
      <c r="CU79" s="56"/>
      <c r="CV79" s="56"/>
      <c r="CW79" s="56"/>
      <c r="CX79" s="52"/>
      <c r="CY79" s="52">
        <v>3</v>
      </c>
      <c r="CZ79" s="52">
        <v>36276</v>
      </c>
    </row>
    <row r="80" spans="1:108" s="1" customFormat="1" x14ac:dyDescent="0.2">
      <c r="A80" s="56">
        <v>64</v>
      </c>
      <c r="B80" s="66" t="s">
        <v>150</v>
      </c>
      <c r="C80" s="53"/>
      <c r="D80" s="52" t="s">
        <v>20</v>
      </c>
      <c r="E80" s="32">
        <v>42736</v>
      </c>
      <c r="F80" s="32">
        <v>43100</v>
      </c>
      <c r="G80" s="52" t="s">
        <v>20</v>
      </c>
      <c r="H80" s="48">
        <v>28300</v>
      </c>
      <c r="I80" s="56"/>
      <c r="J80" s="56">
        <v>2145.87</v>
      </c>
      <c r="K80" s="37">
        <f t="shared" si="10"/>
        <v>26357.699999999997</v>
      </c>
      <c r="L80" s="56">
        <v>12307.8</v>
      </c>
      <c r="M80" s="56">
        <v>7672.32</v>
      </c>
      <c r="N80" s="56">
        <v>6377.58</v>
      </c>
      <c r="O80" s="56">
        <v>26256.49</v>
      </c>
      <c r="P80" s="37">
        <f t="shared" si="8"/>
        <v>26256.49</v>
      </c>
      <c r="Q80" s="48"/>
      <c r="R80" s="48"/>
      <c r="S80" s="48"/>
      <c r="T80" s="48"/>
      <c r="U80" s="48"/>
      <c r="V80" s="48">
        <v>30800</v>
      </c>
      <c r="W80" s="56"/>
      <c r="X80" s="56">
        <v>2247.08</v>
      </c>
      <c r="Y80" s="76">
        <v>3258.1</v>
      </c>
      <c r="Z80" s="5">
        <f t="shared" si="9"/>
        <v>16.87</v>
      </c>
      <c r="AA80" s="33">
        <v>0</v>
      </c>
      <c r="AB80" s="33">
        <v>5.12</v>
      </c>
      <c r="AC80" s="33">
        <v>3.59</v>
      </c>
      <c r="AD80" s="33">
        <v>4.16</v>
      </c>
      <c r="AE80" s="33">
        <v>4</v>
      </c>
      <c r="AF80" s="53"/>
      <c r="AG80" s="53"/>
      <c r="AH80" s="53"/>
      <c r="AI80" s="53"/>
      <c r="AJ80" s="53"/>
      <c r="AK80" s="56"/>
      <c r="AL80" s="56">
        <v>6974.13</v>
      </c>
      <c r="AM80" s="56"/>
      <c r="AN80" s="56"/>
      <c r="AO80" s="56">
        <v>8224.85</v>
      </c>
      <c r="AP80" s="56">
        <v>562.26</v>
      </c>
      <c r="AQ80" s="56">
        <v>30550.37</v>
      </c>
      <c r="AR80" s="56">
        <v>29746.07</v>
      </c>
      <c r="AS80" s="56">
        <v>2760.66</v>
      </c>
      <c r="AT80" s="56">
        <v>562.26300000000003</v>
      </c>
      <c r="AU80" s="56">
        <v>13705.86</v>
      </c>
      <c r="AV80" s="56">
        <v>13670.57</v>
      </c>
      <c r="AW80" s="56">
        <v>1182.1500000000001</v>
      </c>
      <c r="AX80" s="56">
        <v>16.53</v>
      </c>
      <c r="AY80" s="56">
        <v>29169.83</v>
      </c>
      <c r="AZ80" s="56">
        <v>28753.24</v>
      </c>
      <c r="BA80" s="56">
        <v>4181.54</v>
      </c>
      <c r="BB80" s="56">
        <v>0</v>
      </c>
      <c r="BC80" s="56">
        <v>0</v>
      </c>
      <c r="BD80" s="56">
        <v>0</v>
      </c>
      <c r="BE80" s="56">
        <v>0</v>
      </c>
      <c r="BF80" s="96">
        <v>0</v>
      </c>
      <c r="BG80" s="56">
        <v>0</v>
      </c>
      <c r="BH80" s="56">
        <v>0</v>
      </c>
      <c r="BI80" s="56">
        <v>0</v>
      </c>
      <c r="BJ80" s="56">
        <v>0</v>
      </c>
      <c r="BK80" s="56">
        <v>0</v>
      </c>
      <c r="BL80" s="56">
        <v>0</v>
      </c>
      <c r="BM80" s="56">
        <v>0</v>
      </c>
      <c r="BN80" s="96">
        <v>15.07</v>
      </c>
      <c r="BO80" s="56">
        <v>1213.99</v>
      </c>
      <c r="BP80" s="56">
        <v>1219.45</v>
      </c>
      <c r="BQ80" s="56">
        <v>100.5</v>
      </c>
      <c r="BR80" s="48">
        <f>SUM(BR281)/AQ279*AQ80</f>
        <v>28895.493026107786</v>
      </c>
      <c r="BS80" s="48">
        <f>SUM(BS281)/AR279*AR80</f>
        <v>31170.132929697491</v>
      </c>
      <c r="BT80" s="48">
        <f>SUM(BT281)/AS279*AS80</f>
        <v>359.01383514939693</v>
      </c>
      <c r="BU80" s="53"/>
      <c r="BV80" s="48">
        <f>SUM(BV281)/AU279*AU80</f>
        <v>13807.508162761507</v>
      </c>
      <c r="BW80" s="48">
        <f>SUM(BW281)/AV279*AV80</f>
        <v>14630.547017430365</v>
      </c>
      <c r="BX80" s="48">
        <f>SUM(BX281)/AW279*AW80</f>
        <v>277.81157206997159</v>
      </c>
      <c r="BY80" s="53"/>
      <c r="BZ80" s="48">
        <f>SUM(BZ281)/AY279*AY80</f>
        <v>29302.902309972684</v>
      </c>
      <c r="CA80" s="48">
        <f>SUM(CA281)/AZ279*AZ80</f>
        <v>29263.965134807033</v>
      </c>
      <c r="CB80" s="48">
        <f>SUM(CB281)/BA279*BA80</f>
        <v>1253.406746384622</v>
      </c>
      <c r="CC80" s="53"/>
      <c r="CD80" s="48">
        <f>SUM(CD281)/BC279*BC80</f>
        <v>0</v>
      </c>
      <c r="CE80" s="48">
        <f>SUM(CE281)/BD279*BD80</f>
        <v>0</v>
      </c>
      <c r="CF80" s="48">
        <f>SUM(CF281)/BE279*BE80</f>
        <v>0</v>
      </c>
      <c r="CG80" s="53"/>
      <c r="CH80" s="48">
        <f>SUM(CH281)/BG279*BG80</f>
        <v>0</v>
      </c>
      <c r="CI80" s="48">
        <f>SUM(CI281)/BH279*BH80</f>
        <v>0</v>
      </c>
      <c r="CJ80" s="48">
        <f>SUM(CJ281)/BI279*BI80</f>
        <v>0</v>
      </c>
      <c r="CK80" s="53"/>
      <c r="CL80" s="48">
        <f>SUM(CL281)/BK279*BK80</f>
        <v>0</v>
      </c>
      <c r="CM80" s="48">
        <f>SUM(CM281)/BL279*BL80</f>
        <v>0</v>
      </c>
      <c r="CN80" s="48">
        <f>SUM(CN281)/BM279*BM80</f>
        <v>0</v>
      </c>
      <c r="CO80" s="53"/>
      <c r="CP80" s="48">
        <f t="shared" si="11"/>
        <v>15.07</v>
      </c>
      <c r="CQ80" s="48">
        <f t="shared" si="12"/>
        <v>15.07</v>
      </c>
      <c r="CR80" s="48">
        <f t="shared" si="13"/>
        <v>0</v>
      </c>
      <c r="CS80" s="53"/>
      <c r="CT80" s="53"/>
      <c r="CU80" s="53"/>
      <c r="CV80" s="53"/>
      <c r="CW80" s="53"/>
      <c r="CX80" s="52"/>
      <c r="CY80" s="52"/>
      <c r="CZ80" s="52"/>
      <c r="DA80" s="6"/>
      <c r="DB80" s="6"/>
      <c r="DC80" s="6"/>
      <c r="DD80" s="6"/>
    </row>
    <row r="81" spans="1:108" s="1" customFormat="1" x14ac:dyDescent="0.2">
      <c r="A81" s="56">
        <v>65</v>
      </c>
      <c r="B81" s="66" t="s">
        <v>151</v>
      </c>
      <c r="C81" s="53"/>
      <c r="D81" s="52" t="s">
        <v>20</v>
      </c>
      <c r="E81" s="32">
        <v>42736</v>
      </c>
      <c r="F81" s="32">
        <v>43100</v>
      </c>
      <c r="G81" s="52" t="s">
        <v>20</v>
      </c>
      <c r="H81" s="48">
        <v>18800</v>
      </c>
      <c r="I81" s="56"/>
      <c r="J81" s="56">
        <v>3015.81</v>
      </c>
      <c r="K81" s="37">
        <f t="shared" si="10"/>
        <v>18482.099999999999</v>
      </c>
      <c r="L81" s="56">
        <v>8630.2800000000007</v>
      </c>
      <c r="M81" s="56">
        <v>5379.84</v>
      </c>
      <c r="N81" s="56">
        <v>4471.9799999999996</v>
      </c>
      <c r="O81" s="56">
        <v>19922.25</v>
      </c>
      <c r="P81" s="37">
        <f t="shared" si="8"/>
        <v>19922.25</v>
      </c>
      <c r="Q81" s="48"/>
      <c r="R81" s="48"/>
      <c r="S81" s="48"/>
      <c r="T81" s="48"/>
      <c r="U81" s="48"/>
      <c r="V81" s="48">
        <v>22900</v>
      </c>
      <c r="W81" s="56"/>
      <c r="X81" s="56">
        <v>1575.66</v>
      </c>
      <c r="Y81" s="76">
        <v>1929.07</v>
      </c>
      <c r="Z81" s="5">
        <f>SUM(AA81:AE81)</f>
        <v>16.87</v>
      </c>
      <c r="AA81" s="33">
        <v>0</v>
      </c>
      <c r="AB81" s="33">
        <v>5.12</v>
      </c>
      <c r="AC81" s="33">
        <v>3.59</v>
      </c>
      <c r="AD81" s="33">
        <v>4.16</v>
      </c>
      <c r="AE81" s="33">
        <v>4</v>
      </c>
      <c r="AF81" s="53"/>
      <c r="AG81" s="53"/>
      <c r="AH81" s="53"/>
      <c r="AI81" s="53"/>
      <c r="AJ81" s="53"/>
      <c r="AK81" s="56"/>
      <c r="AL81" s="56">
        <v>3427.04</v>
      </c>
      <c r="AM81" s="56"/>
      <c r="AN81" s="56"/>
      <c r="AO81" s="56">
        <v>4070.4</v>
      </c>
      <c r="AP81" s="56">
        <v>210.78</v>
      </c>
      <c r="AQ81" s="56">
        <v>11322.89</v>
      </c>
      <c r="AR81" s="56">
        <v>11023.22</v>
      </c>
      <c r="AS81" s="56">
        <v>788.76</v>
      </c>
      <c r="AT81" s="56">
        <v>210.78399999999999</v>
      </c>
      <c r="AU81" s="56">
        <v>5120.1400000000003</v>
      </c>
      <c r="AV81" s="56">
        <v>5069.1000000000004</v>
      </c>
      <c r="AW81" s="56">
        <v>337.76</v>
      </c>
      <c r="AX81" s="56">
        <v>11.522</v>
      </c>
      <c r="AY81" s="56">
        <v>20335.8</v>
      </c>
      <c r="AZ81" s="56">
        <v>20045.37</v>
      </c>
      <c r="BA81" s="56">
        <v>2915.17</v>
      </c>
      <c r="BB81" s="56">
        <v>0</v>
      </c>
      <c r="BC81" s="56">
        <v>0</v>
      </c>
      <c r="BD81" s="56">
        <v>0</v>
      </c>
      <c r="BE81" s="56">
        <v>0</v>
      </c>
      <c r="BF81" s="96">
        <v>0</v>
      </c>
      <c r="BG81" s="56">
        <v>0</v>
      </c>
      <c r="BH81" s="56">
        <v>0</v>
      </c>
      <c r="BI81" s="56">
        <v>0</v>
      </c>
      <c r="BJ81" s="56">
        <v>0</v>
      </c>
      <c r="BK81" s="56">
        <v>0</v>
      </c>
      <c r="BL81" s="56">
        <v>0</v>
      </c>
      <c r="BM81" s="56">
        <v>0</v>
      </c>
      <c r="BN81" s="96">
        <v>4.1040000000000001</v>
      </c>
      <c r="BO81" s="56">
        <v>331.2</v>
      </c>
      <c r="BP81" s="56">
        <v>328.98</v>
      </c>
      <c r="BQ81" s="56">
        <v>28.71</v>
      </c>
      <c r="BR81" s="48">
        <f>SUM(BR281)/AQ279*AQ81</f>
        <v>10709.542602278978</v>
      </c>
      <c r="BS81" s="48">
        <f>SUM(BS281)/AR279*AR81</f>
        <v>11550.945476605815</v>
      </c>
      <c r="BT81" s="48">
        <f>SUM(BT281)/AS279*AS81</f>
        <v>102.57538147125626</v>
      </c>
      <c r="BU81" s="53"/>
      <c r="BV81" s="48">
        <f>SUM(BV281)/AU279*AU81</f>
        <v>5158.1130147602344</v>
      </c>
      <c r="BW81" s="48">
        <f>SUM(BW281)/AV279*AV81</f>
        <v>5425.0631748388159</v>
      </c>
      <c r="BX81" s="48">
        <f>SUM(BX281)/AW279*AW81</f>
        <v>79.375406320985988</v>
      </c>
      <c r="BY81" s="53"/>
      <c r="BZ81" s="48">
        <f>SUM(BZ281)/AY279*AY81</f>
        <v>20428.571602753338</v>
      </c>
      <c r="CA81" s="48">
        <f>SUM(CA281)/AZ279*AZ81</f>
        <v>20401.422893361123</v>
      </c>
      <c r="CB81" s="48">
        <f>SUM(CB281)/BA279*BA81</f>
        <v>873.81532757263074</v>
      </c>
      <c r="CC81" s="53"/>
      <c r="CD81" s="48">
        <f>SUM(CD281)/BC279*BC81</f>
        <v>0</v>
      </c>
      <c r="CE81" s="48">
        <f>SUM(CE281)/BD279*BD81</f>
        <v>0</v>
      </c>
      <c r="CF81" s="48">
        <f>SUM(CF281)/BE279*BE81</f>
        <v>0</v>
      </c>
      <c r="CG81" s="53"/>
      <c r="CH81" s="48">
        <f>SUM(CH281)/BG279*BG81</f>
        <v>0</v>
      </c>
      <c r="CI81" s="48">
        <f>SUM(CI281)/BH279*BH81</f>
        <v>0</v>
      </c>
      <c r="CJ81" s="48">
        <f>SUM(CJ281)/BI279*BI81</f>
        <v>0</v>
      </c>
      <c r="CK81" s="53"/>
      <c r="CL81" s="48">
        <f>SUM(CL281)/BK279*BK81</f>
        <v>0</v>
      </c>
      <c r="CM81" s="48">
        <f>SUM(CM281)/BL279*BL81</f>
        <v>0</v>
      </c>
      <c r="CN81" s="48">
        <f>SUM(CN281)/BM279*BM81</f>
        <v>0</v>
      </c>
      <c r="CO81" s="53"/>
      <c r="CP81" s="48">
        <f t="shared" si="11"/>
        <v>4.1040000000000001</v>
      </c>
      <c r="CQ81" s="48">
        <f t="shared" si="12"/>
        <v>4.1040000000000001</v>
      </c>
      <c r="CR81" s="48">
        <f t="shared" si="13"/>
        <v>0</v>
      </c>
      <c r="CS81" s="53"/>
      <c r="CT81" s="53"/>
      <c r="CU81" s="53"/>
      <c r="CV81" s="53"/>
      <c r="CW81" s="53"/>
      <c r="CX81" s="52"/>
      <c r="CY81" s="52"/>
      <c r="CZ81" s="52"/>
      <c r="DA81" s="6"/>
      <c r="DB81" s="6"/>
      <c r="DC81" s="6"/>
      <c r="DD81" s="6"/>
    </row>
    <row r="82" spans="1:108" x14ac:dyDescent="0.2">
      <c r="A82" s="56">
        <v>66</v>
      </c>
      <c r="B82" s="66" t="s">
        <v>152</v>
      </c>
      <c r="C82" s="56"/>
      <c r="D82" s="60" t="s">
        <v>20</v>
      </c>
      <c r="E82" s="32">
        <v>42736</v>
      </c>
      <c r="F82" s="32">
        <v>43100</v>
      </c>
      <c r="G82" s="60" t="s">
        <v>20</v>
      </c>
      <c r="H82" s="48">
        <v>8400</v>
      </c>
      <c r="I82" s="56"/>
      <c r="J82" s="56">
        <v>3044.12</v>
      </c>
      <c r="K82" s="37">
        <f t="shared" si="10"/>
        <v>37330.92</v>
      </c>
      <c r="L82" s="56">
        <v>15981.72</v>
      </c>
      <c r="M82" s="56">
        <v>11658.24</v>
      </c>
      <c r="N82" s="56">
        <v>9690.9599999999991</v>
      </c>
      <c r="O82" s="56">
        <v>38294.769999999997</v>
      </c>
      <c r="P82" s="37">
        <f t="shared" si="8"/>
        <v>38294.769999999997</v>
      </c>
      <c r="Q82" s="37"/>
      <c r="R82" s="37"/>
      <c r="S82" s="37"/>
      <c r="T82" s="37"/>
      <c r="U82" s="37"/>
      <c r="V82" s="48">
        <v>19600</v>
      </c>
      <c r="W82" s="56"/>
      <c r="X82" s="56">
        <v>2080.27</v>
      </c>
      <c r="Y82" s="75">
        <v>756.3</v>
      </c>
      <c r="Z82" s="5">
        <f>SUM(AA82:AE82)</f>
        <v>15.7</v>
      </c>
      <c r="AA82" s="33">
        <v>0</v>
      </c>
      <c r="AB82" s="33">
        <v>3.95</v>
      </c>
      <c r="AC82" s="33">
        <v>3.59</v>
      </c>
      <c r="AD82" s="33">
        <v>4.16</v>
      </c>
      <c r="AE82" s="33">
        <v>4</v>
      </c>
      <c r="AF82" s="56"/>
      <c r="AG82" s="56"/>
      <c r="AH82" s="56"/>
      <c r="AI82" s="56"/>
      <c r="AJ82" s="56"/>
      <c r="AK82" s="56"/>
      <c r="AL82" s="56">
        <v>1688.27</v>
      </c>
      <c r="AM82" s="56"/>
      <c r="AN82" s="56"/>
      <c r="AO82" s="56">
        <v>1745.88</v>
      </c>
      <c r="AP82" s="56">
        <v>317.11</v>
      </c>
      <c r="AQ82" s="56">
        <v>14868.07</v>
      </c>
      <c r="AR82" s="56">
        <v>14791.87</v>
      </c>
      <c r="AS82" s="56">
        <v>1090.43</v>
      </c>
      <c r="AT82" s="56">
        <v>317.11</v>
      </c>
      <c r="AU82" s="56">
        <v>7758.79</v>
      </c>
      <c r="AV82" s="56">
        <v>7769.68</v>
      </c>
      <c r="AW82" s="56">
        <v>583.66</v>
      </c>
      <c r="AX82" s="56">
        <v>0</v>
      </c>
      <c r="AY82" s="56">
        <v>0</v>
      </c>
      <c r="AZ82" s="56">
        <v>0</v>
      </c>
      <c r="BA82" s="56">
        <v>0</v>
      </c>
      <c r="BB82" s="56">
        <v>0</v>
      </c>
      <c r="BC82" s="56">
        <v>0</v>
      </c>
      <c r="BD82" s="56">
        <v>0</v>
      </c>
      <c r="BE82" s="56">
        <v>0</v>
      </c>
      <c r="BF82" s="96">
        <v>0</v>
      </c>
      <c r="BG82" s="56">
        <v>0</v>
      </c>
      <c r="BH82" s="56">
        <v>0</v>
      </c>
      <c r="BI82" s="56">
        <v>0</v>
      </c>
      <c r="BJ82" s="56">
        <v>0</v>
      </c>
      <c r="BK82" s="56">
        <v>0</v>
      </c>
      <c r="BL82" s="56">
        <v>0</v>
      </c>
      <c r="BM82" s="56">
        <v>0</v>
      </c>
      <c r="BN82" s="96">
        <v>12.311999999999999</v>
      </c>
      <c r="BO82" s="56">
        <v>993.84</v>
      </c>
      <c r="BP82" s="56">
        <v>1001.54</v>
      </c>
      <c r="BQ82" s="56">
        <v>71.790000000000006</v>
      </c>
      <c r="BR82" s="48">
        <f>SUM(BR281)/AQ279*AQ82</f>
        <v>14062.684445284374</v>
      </c>
      <c r="BS82" s="48">
        <f>SUM(BS281)/AR279*AR82</f>
        <v>15500.015772799716</v>
      </c>
      <c r="BT82" s="48">
        <f>SUM(BT281)/AS279*AS82</f>
        <v>141.80647246019319</v>
      </c>
      <c r="BU82" s="53"/>
      <c r="BV82" s="48">
        <f>SUM(BV281)/AU279*AU82</f>
        <v>7816.3323029822541</v>
      </c>
      <c r="BW82" s="48">
        <f>SUM(BW281)/AV279*AV82</f>
        <v>8315.2837482554387</v>
      </c>
      <c r="BX82" s="48">
        <f>SUM(BX281)/AW279*AW82</f>
        <v>137.16322137999373</v>
      </c>
      <c r="BY82" s="53"/>
      <c r="BZ82" s="48">
        <f>SUM(BZ281)/AY279*AY82</f>
        <v>0</v>
      </c>
      <c r="CA82" s="48">
        <f>SUM(CA281)/AZ279*AZ82</f>
        <v>0</v>
      </c>
      <c r="CB82" s="48">
        <f>SUM(CB281)/BA279*BA82</f>
        <v>0</v>
      </c>
      <c r="CC82" s="53"/>
      <c r="CD82" s="48">
        <f>SUM(CD281)/BC279*BC82</f>
        <v>0</v>
      </c>
      <c r="CE82" s="48">
        <f>SUM(CE281)/BD279*BD82</f>
        <v>0</v>
      </c>
      <c r="CF82" s="48">
        <f>SUM(CF281)/BE279*BE82</f>
        <v>0</v>
      </c>
      <c r="CG82" s="53"/>
      <c r="CH82" s="48">
        <f>SUM(CH281)/BG279*BG82</f>
        <v>0</v>
      </c>
      <c r="CI82" s="48">
        <f>SUM(CI281)/BH279*BH82</f>
        <v>0</v>
      </c>
      <c r="CJ82" s="48">
        <f>SUM(CJ281)/BI279*BI82</f>
        <v>0</v>
      </c>
      <c r="CK82" s="53"/>
      <c r="CL82" s="48">
        <f>SUM(CL281)/BK279*BK82</f>
        <v>0</v>
      </c>
      <c r="CM82" s="48">
        <f>SUM(CM281)/BL279*BL82</f>
        <v>0</v>
      </c>
      <c r="CN82" s="48">
        <f>SUM(CN281)/BM279*BM82</f>
        <v>0</v>
      </c>
      <c r="CO82" s="53"/>
      <c r="CP82" s="48">
        <f t="shared" si="11"/>
        <v>12.311999999999999</v>
      </c>
      <c r="CQ82" s="48">
        <f t="shared" si="12"/>
        <v>12.311999999999999</v>
      </c>
      <c r="CR82" s="48">
        <f t="shared" si="13"/>
        <v>0</v>
      </c>
      <c r="CS82" s="53"/>
      <c r="CT82" s="56"/>
      <c r="CU82" s="56"/>
      <c r="CV82" s="56"/>
      <c r="CW82" s="56"/>
      <c r="CX82" s="52"/>
      <c r="CY82" s="52"/>
      <c r="CZ82" s="52"/>
    </row>
    <row r="83" spans="1:108" x14ac:dyDescent="0.2">
      <c r="A83" s="56">
        <v>67</v>
      </c>
      <c r="B83" s="66" t="s">
        <v>153</v>
      </c>
      <c r="C83" s="56"/>
      <c r="D83" s="60" t="s">
        <v>20</v>
      </c>
      <c r="E83" s="32">
        <v>42736</v>
      </c>
      <c r="F83" s="32">
        <v>43100</v>
      </c>
      <c r="G83" s="60" t="s">
        <v>20</v>
      </c>
      <c r="H83" s="48">
        <v>4200</v>
      </c>
      <c r="I83" s="56"/>
      <c r="J83" s="56">
        <v>22618.94</v>
      </c>
      <c r="K83" s="37">
        <f t="shared" si="10"/>
        <v>50641.86</v>
      </c>
      <c r="L83" s="56">
        <v>27014.46</v>
      </c>
      <c r="M83" s="56">
        <v>12902.4</v>
      </c>
      <c r="N83" s="56">
        <v>10725</v>
      </c>
      <c r="O83" s="56">
        <v>48722.239999999998</v>
      </c>
      <c r="P83" s="37">
        <f t="shared" si="8"/>
        <v>48722.239999999998</v>
      </c>
      <c r="Q83" s="37"/>
      <c r="R83" s="37"/>
      <c r="S83" s="37"/>
      <c r="T83" s="37"/>
      <c r="U83" s="37"/>
      <c r="V83" s="48">
        <v>2000</v>
      </c>
      <c r="W83" s="56"/>
      <c r="X83" s="56">
        <v>24538.560000000001</v>
      </c>
      <c r="Y83" s="75">
        <v>573</v>
      </c>
      <c r="Z83" s="5">
        <f t="shared" si="9"/>
        <v>19.310000000000002</v>
      </c>
      <c r="AA83" s="33">
        <v>0</v>
      </c>
      <c r="AB83" s="33">
        <v>5.12</v>
      </c>
      <c r="AC83" s="33">
        <v>6.03</v>
      </c>
      <c r="AD83" s="33">
        <v>4.16</v>
      </c>
      <c r="AE83" s="33">
        <v>4</v>
      </c>
      <c r="AF83" s="56"/>
      <c r="AG83" s="56"/>
      <c r="AH83" s="56"/>
      <c r="AI83" s="56"/>
      <c r="AJ83" s="56"/>
      <c r="AK83" s="56"/>
      <c r="AL83" s="56">
        <v>60826.05</v>
      </c>
      <c r="AM83" s="56"/>
      <c r="AN83" s="56"/>
      <c r="AO83" s="56">
        <v>70431.58</v>
      </c>
      <c r="AP83" s="56">
        <v>463.6</v>
      </c>
      <c r="AQ83" s="56">
        <v>22036.59</v>
      </c>
      <c r="AR83" s="56">
        <v>16784.63</v>
      </c>
      <c r="AS83" s="56">
        <v>13200.32</v>
      </c>
      <c r="AT83" s="56">
        <v>463.59500000000003</v>
      </c>
      <c r="AU83" s="56">
        <v>11254.27</v>
      </c>
      <c r="AV83" s="56">
        <v>9477.36</v>
      </c>
      <c r="AW83" s="56">
        <v>6579.42</v>
      </c>
      <c r="AX83" s="56">
        <v>55.511000000000003</v>
      </c>
      <c r="AY83" s="56">
        <v>97961.62</v>
      </c>
      <c r="AZ83" s="56">
        <v>98237.64</v>
      </c>
      <c r="BA83" s="56">
        <v>46753.35</v>
      </c>
      <c r="BB83" s="56">
        <v>0</v>
      </c>
      <c r="BC83" s="56">
        <v>0</v>
      </c>
      <c r="BD83" s="56">
        <v>0</v>
      </c>
      <c r="BE83" s="56">
        <v>0</v>
      </c>
      <c r="BF83" s="96">
        <v>10126.816000000001</v>
      </c>
      <c r="BG83" s="56">
        <v>34264.129999999997</v>
      </c>
      <c r="BH83" s="56">
        <v>16383.2</v>
      </c>
      <c r="BI83" s="56">
        <v>17880.93</v>
      </c>
      <c r="BJ83" s="56">
        <v>0</v>
      </c>
      <c r="BK83" s="56">
        <v>0</v>
      </c>
      <c r="BL83" s="56">
        <v>0</v>
      </c>
      <c r="BM83" s="56">
        <v>0</v>
      </c>
      <c r="BN83" s="96">
        <v>24.724</v>
      </c>
      <c r="BO83" s="56">
        <v>1995.5</v>
      </c>
      <c r="BP83" s="56">
        <v>2171.3200000000002</v>
      </c>
      <c r="BQ83" s="56">
        <v>869.99</v>
      </c>
      <c r="BR83" s="48">
        <f>SUM(BR281)/AQ279*AQ83</f>
        <v>20842.894297653242</v>
      </c>
      <c r="BS83" s="48">
        <f>SUM(BS281)/AR279*AR83</f>
        <v>17588.177136535633</v>
      </c>
      <c r="BT83" s="48">
        <f>SUM(BT281)/AS279*AS83</f>
        <v>1716.653810465355</v>
      </c>
      <c r="BU83" s="53"/>
      <c r="BV83" s="48">
        <f>SUM(BV281)/AU279*AU83</f>
        <v>11337.736186632721</v>
      </c>
      <c r="BW83" s="48">
        <f>SUM(BW281)/AV279*AV83</f>
        <v>10142.880734388826</v>
      </c>
      <c r="BX83" s="48">
        <f>SUM(BX281)/AW279*AW83</f>
        <v>1546.1988863584252</v>
      </c>
      <c r="BY83" s="53"/>
      <c r="BZ83" s="48">
        <f>SUM(BZ281)/AY279*AY83</f>
        <v>98408.519384126193</v>
      </c>
      <c r="CA83" s="48">
        <f>SUM(CA281)/AZ279*AZ83</f>
        <v>99982.571421019849</v>
      </c>
      <c r="CB83" s="48">
        <f>SUM(CB281)/BA279*BA83</f>
        <v>14014.206322570504</v>
      </c>
      <c r="CC83" s="53"/>
      <c r="CD83" s="48">
        <f>SUM(CD281)/BC279*BC83</f>
        <v>0</v>
      </c>
      <c r="CE83" s="48">
        <f>SUM(CE281)/BD279*BD83</f>
        <v>0</v>
      </c>
      <c r="CF83" s="48">
        <f>SUM(CF281)/BE279*BE83</f>
        <v>0</v>
      </c>
      <c r="CG83" s="53"/>
      <c r="CH83" s="48">
        <f>SUM(CH281)/BG279*BG83</f>
        <v>36651.653138204034</v>
      </c>
      <c r="CI83" s="48">
        <f>SUM(CI281)/BH279*BH83</f>
        <v>20749.298776449967</v>
      </c>
      <c r="CJ83" s="48">
        <f>SUM(CJ281)/BI279*BI83</f>
        <v>3668.0707857806333</v>
      </c>
      <c r="CK83" s="53"/>
      <c r="CL83" s="48">
        <f>SUM(CL281)/BK279*BK83</f>
        <v>0</v>
      </c>
      <c r="CM83" s="48">
        <f>SUM(CM281)/BL279*BL83</f>
        <v>0</v>
      </c>
      <c r="CN83" s="48">
        <f>SUM(CN281)/BM279*BM83</f>
        <v>0</v>
      </c>
      <c r="CO83" s="53"/>
      <c r="CP83" s="48">
        <f t="shared" si="11"/>
        <v>24.724</v>
      </c>
      <c r="CQ83" s="48">
        <f t="shared" si="12"/>
        <v>24.724</v>
      </c>
      <c r="CR83" s="48">
        <f t="shared" si="13"/>
        <v>0</v>
      </c>
      <c r="CS83" s="53"/>
      <c r="CT83" s="56"/>
      <c r="CU83" s="56"/>
      <c r="CV83" s="56"/>
      <c r="CW83" s="56"/>
      <c r="CX83" s="52"/>
      <c r="CY83" s="52">
        <v>3</v>
      </c>
      <c r="CZ83" s="52">
        <v>14526</v>
      </c>
    </row>
    <row r="84" spans="1:108" x14ac:dyDescent="0.2">
      <c r="A84" s="56">
        <v>68</v>
      </c>
      <c r="B84" s="66" t="s">
        <v>154</v>
      </c>
      <c r="C84" s="56"/>
      <c r="D84" s="60" t="s">
        <v>20</v>
      </c>
      <c r="E84" s="32">
        <v>42736</v>
      </c>
      <c r="F84" s="32">
        <v>43100</v>
      </c>
      <c r="G84" s="60" t="s">
        <v>20</v>
      </c>
      <c r="H84" s="48">
        <v>33600</v>
      </c>
      <c r="I84" s="56"/>
      <c r="J84" s="56">
        <v>43328.92</v>
      </c>
      <c r="K84" s="37">
        <f t="shared" si="10"/>
        <v>356509.31999999995</v>
      </c>
      <c r="L84" s="56">
        <v>189038.46</v>
      </c>
      <c r="M84" s="56">
        <v>91451.520000000004</v>
      </c>
      <c r="N84" s="56">
        <v>76019.34</v>
      </c>
      <c r="O84" s="56">
        <v>342665.45</v>
      </c>
      <c r="P84" s="37">
        <f t="shared" si="8"/>
        <v>342665.45</v>
      </c>
      <c r="Q84" s="37"/>
      <c r="R84" s="37"/>
      <c r="S84" s="37"/>
      <c r="T84" s="37"/>
      <c r="U84" s="37"/>
      <c r="V84" s="48">
        <v>106600</v>
      </c>
      <c r="W84" s="56"/>
      <c r="X84" s="56">
        <v>57172.79</v>
      </c>
      <c r="Y84" s="75">
        <v>781.9</v>
      </c>
      <c r="Z84" s="5">
        <f t="shared" si="9"/>
        <v>19.310000000000002</v>
      </c>
      <c r="AA84" s="33">
        <v>0</v>
      </c>
      <c r="AB84" s="33">
        <v>5.12</v>
      </c>
      <c r="AC84" s="33">
        <v>6.03</v>
      </c>
      <c r="AD84" s="33">
        <v>4.16</v>
      </c>
      <c r="AE84" s="33">
        <v>4</v>
      </c>
      <c r="AF84" s="56"/>
      <c r="AG84" s="56"/>
      <c r="AH84" s="56"/>
      <c r="AI84" s="56"/>
      <c r="AJ84" s="56"/>
      <c r="AK84" s="56"/>
      <c r="AL84" s="56">
        <v>89458.76</v>
      </c>
      <c r="AM84" s="56"/>
      <c r="AN84" s="56"/>
      <c r="AO84" s="56">
        <v>111956.03</v>
      </c>
      <c r="AP84" s="56">
        <v>2956.42</v>
      </c>
      <c r="AQ84" s="56">
        <v>134681.26999999999</v>
      </c>
      <c r="AR84" s="56">
        <v>126322.45</v>
      </c>
      <c r="AS84" s="56">
        <v>17718.21</v>
      </c>
      <c r="AT84" s="56">
        <v>2956.415</v>
      </c>
      <c r="AU84" s="56">
        <v>72521.100000000006</v>
      </c>
      <c r="AV84" s="56">
        <v>69174.44</v>
      </c>
      <c r="AW84" s="56">
        <v>8729.2800000000007</v>
      </c>
      <c r="AX84" s="56">
        <v>344.96800000000002</v>
      </c>
      <c r="AY84" s="56">
        <v>608782.92000000004</v>
      </c>
      <c r="AZ84" s="56">
        <v>601546.28</v>
      </c>
      <c r="BA84" s="56">
        <v>81262.19</v>
      </c>
      <c r="BB84" s="56">
        <v>0</v>
      </c>
      <c r="BC84" s="56">
        <v>0</v>
      </c>
      <c r="BD84" s="56">
        <v>0</v>
      </c>
      <c r="BE84" s="56">
        <v>0</v>
      </c>
      <c r="BF84" s="96">
        <v>27147.428</v>
      </c>
      <c r="BG84" s="56">
        <v>93914.69</v>
      </c>
      <c r="BH84" s="56">
        <v>76767.839999999997</v>
      </c>
      <c r="BI84" s="56">
        <v>17146.849999999999</v>
      </c>
      <c r="BJ84" s="56">
        <v>0</v>
      </c>
      <c r="BK84" s="56">
        <v>0</v>
      </c>
      <c r="BL84" s="56">
        <v>0</v>
      </c>
      <c r="BM84" s="56">
        <v>0</v>
      </c>
      <c r="BN84" s="96">
        <v>119.949</v>
      </c>
      <c r="BO84" s="56">
        <v>9678.7800000000007</v>
      </c>
      <c r="BP84" s="56">
        <v>9718.17</v>
      </c>
      <c r="BQ84" s="56">
        <v>651.80999999999995</v>
      </c>
      <c r="BR84" s="48">
        <f>SUM(BR281)/AQ279*AQ84</f>
        <v>127385.74681852756</v>
      </c>
      <c r="BS84" s="48">
        <f>SUM(BS281)/AR279*AR84</f>
        <v>132370.00916440607</v>
      </c>
      <c r="BT84" s="48">
        <f>SUM(BT281)/AS279*AS84</f>
        <v>2304.1890432296609</v>
      </c>
      <c r="BU84" s="53"/>
      <c r="BV84" s="48">
        <f>SUM(BV281)/AU279*AU84</f>
        <v>73058.945605926492</v>
      </c>
      <c r="BW84" s="48">
        <f>SUM(BW281)/AV279*AV84</f>
        <v>74032.01891540848</v>
      </c>
      <c r="BX84" s="48">
        <f>SUM(BX281)/AW279*AW84</f>
        <v>2051.4274836856248</v>
      </c>
      <c r="BY84" s="53"/>
      <c r="BZ84" s="48">
        <f>SUM(BZ281)/AY279*AY84</f>
        <v>611560.17819575616</v>
      </c>
      <c r="CA84" s="48">
        <f>SUM(CA281)/AZ279*AZ84</f>
        <v>612231.15603295038</v>
      </c>
      <c r="CB84" s="48">
        <f>SUM(CB281)/BA279*BA84</f>
        <v>24358.149670214556</v>
      </c>
      <c r="CC84" s="53"/>
      <c r="CD84" s="48">
        <f>SUM(CD281)/BC279*BC84</f>
        <v>0</v>
      </c>
      <c r="CE84" s="48">
        <f>SUM(CE281)/BD279*BD84</f>
        <v>0</v>
      </c>
      <c r="CF84" s="48">
        <f>SUM(CF281)/BE279*BE84</f>
        <v>0</v>
      </c>
      <c r="CG84" s="53"/>
      <c r="CH84" s="48">
        <f>SUM(CH281)/BG279*BG84</f>
        <v>100458.66165176115</v>
      </c>
      <c r="CI84" s="48">
        <f>SUM(CI281)/BH279*BH84</f>
        <v>97226.356791268292</v>
      </c>
      <c r="CJ84" s="48">
        <f>SUM(CJ281)/BI279*BI84</f>
        <v>3517.482566799526</v>
      </c>
      <c r="CK84" s="53"/>
      <c r="CL84" s="48">
        <f>SUM(CL281)/BK279*BK84</f>
        <v>0</v>
      </c>
      <c r="CM84" s="48">
        <f>SUM(CM281)/BL279*BL84</f>
        <v>0</v>
      </c>
      <c r="CN84" s="48">
        <f>SUM(CN281)/BM279*BM84</f>
        <v>0</v>
      </c>
      <c r="CO84" s="53"/>
      <c r="CP84" s="48">
        <f t="shared" si="11"/>
        <v>119.949</v>
      </c>
      <c r="CQ84" s="48">
        <f t="shared" si="12"/>
        <v>119.949</v>
      </c>
      <c r="CR84" s="48">
        <f t="shared" si="13"/>
        <v>0</v>
      </c>
      <c r="CS84" s="53"/>
      <c r="CT84" s="56">
        <v>1</v>
      </c>
      <c r="CU84" s="56">
        <v>1</v>
      </c>
      <c r="CV84" s="56">
        <v>0</v>
      </c>
      <c r="CW84" s="56">
        <v>66.209999999999994</v>
      </c>
      <c r="CX84" s="52"/>
      <c r="CY84" s="52">
        <v>3</v>
      </c>
      <c r="CZ84" s="52">
        <v>0</v>
      </c>
    </row>
    <row r="85" spans="1:108" x14ac:dyDescent="0.2">
      <c r="A85" s="56">
        <v>69</v>
      </c>
      <c r="B85" s="66" t="s">
        <v>155</v>
      </c>
      <c r="C85" s="56"/>
      <c r="D85" s="60" t="s">
        <v>20</v>
      </c>
      <c r="E85" s="32">
        <v>42736</v>
      </c>
      <c r="F85" s="32">
        <v>43100</v>
      </c>
      <c r="G85" s="60" t="s">
        <v>20</v>
      </c>
      <c r="H85" s="48">
        <v>24900</v>
      </c>
      <c r="I85" s="56"/>
      <c r="J85" s="56">
        <v>775.35</v>
      </c>
      <c r="K85" s="37">
        <f t="shared" si="10"/>
        <v>19286.099999999999</v>
      </c>
      <c r="L85" s="56">
        <v>8252.8799999999992</v>
      </c>
      <c r="M85" s="56">
        <v>6024.96</v>
      </c>
      <c r="N85" s="56">
        <v>5008.26</v>
      </c>
      <c r="O85" s="56">
        <v>20061.45</v>
      </c>
      <c r="P85" s="37">
        <f t="shared" si="8"/>
        <v>20061.45</v>
      </c>
      <c r="Q85" s="37"/>
      <c r="R85" s="37"/>
      <c r="S85" s="37"/>
      <c r="T85" s="37"/>
      <c r="U85" s="37"/>
      <c r="V85" s="48">
        <v>24400</v>
      </c>
      <c r="W85" s="56"/>
      <c r="X85" s="56">
        <v>0</v>
      </c>
      <c r="Y85" s="75">
        <v>559.5</v>
      </c>
      <c r="Z85" s="5">
        <f t="shared" si="9"/>
        <v>15.7</v>
      </c>
      <c r="AA85" s="33">
        <v>0</v>
      </c>
      <c r="AB85" s="33">
        <v>3.95</v>
      </c>
      <c r="AC85" s="33">
        <v>3.59</v>
      </c>
      <c r="AD85" s="33">
        <v>4.16</v>
      </c>
      <c r="AE85" s="33">
        <v>4</v>
      </c>
      <c r="AF85" s="56"/>
      <c r="AG85" s="56"/>
      <c r="AH85" s="56"/>
      <c r="AI85" s="56"/>
      <c r="AJ85" s="56"/>
      <c r="AK85" s="56"/>
      <c r="AL85" s="56">
        <v>2005.23</v>
      </c>
      <c r="AM85" s="56"/>
      <c r="AN85" s="56"/>
      <c r="AO85" s="56"/>
      <c r="AP85" s="56">
        <v>422.47</v>
      </c>
      <c r="AQ85" s="56">
        <v>20661.48</v>
      </c>
      <c r="AR85" s="56">
        <v>21883.89</v>
      </c>
      <c r="AS85" s="56">
        <v>0</v>
      </c>
      <c r="AT85" s="56">
        <v>422.46899999999999</v>
      </c>
      <c r="AU85" s="56">
        <v>10221.200000000001</v>
      </c>
      <c r="AV85" s="56">
        <v>10937.81</v>
      </c>
      <c r="AW85" s="56">
        <v>0</v>
      </c>
      <c r="AX85" s="56">
        <v>0</v>
      </c>
      <c r="AY85" s="56">
        <v>0</v>
      </c>
      <c r="AZ85" s="56">
        <v>0</v>
      </c>
      <c r="BA85" s="56">
        <v>0</v>
      </c>
      <c r="BB85" s="56">
        <v>0</v>
      </c>
      <c r="BC85" s="56">
        <v>0</v>
      </c>
      <c r="BD85" s="56">
        <v>0</v>
      </c>
      <c r="BE85" s="56">
        <v>0</v>
      </c>
      <c r="BF85" s="96">
        <v>0</v>
      </c>
      <c r="BG85" s="56">
        <v>0</v>
      </c>
      <c r="BH85" s="56">
        <v>0</v>
      </c>
      <c r="BI85" s="56">
        <v>0</v>
      </c>
      <c r="BJ85" s="56">
        <v>0</v>
      </c>
      <c r="BK85" s="56">
        <v>0</v>
      </c>
      <c r="BL85" s="56">
        <v>0</v>
      </c>
      <c r="BM85" s="56">
        <v>0</v>
      </c>
      <c r="BN85" s="96">
        <v>12.558999999999999</v>
      </c>
      <c r="BO85" s="56">
        <v>1012.65</v>
      </c>
      <c r="BP85" s="56">
        <v>1078.8599999999999</v>
      </c>
      <c r="BQ85" s="56">
        <v>0</v>
      </c>
      <c r="BR85" s="48">
        <f>SUM(BR281)/AQ279*AQ85</f>
        <v>19542.272360336898</v>
      </c>
      <c r="BS85" s="48">
        <f>SUM(BS281)/AR279*AR85</f>
        <v>22931.559036836719</v>
      </c>
      <c r="BT85" s="48">
        <f>SUM(BT281)/AS279*AS85</f>
        <v>0</v>
      </c>
      <c r="BU85" s="53"/>
      <c r="BV85" s="48">
        <f>SUM(BV281)/AU279*AU85</f>
        <v>10297.004524576927</v>
      </c>
      <c r="BW85" s="48">
        <f>SUM(BW281)/AV279*AV85</f>
        <v>11705.886694755231</v>
      </c>
      <c r="BX85" s="48">
        <f>SUM(BX281)/AW279*AW85</f>
        <v>0</v>
      </c>
      <c r="BY85" s="53"/>
      <c r="BZ85" s="48">
        <f>SUM(BZ281)/AY279*AY85</f>
        <v>0</v>
      </c>
      <c r="CA85" s="48">
        <f>SUM(CA281)/AZ279*AZ85</f>
        <v>0</v>
      </c>
      <c r="CB85" s="48">
        <f>SUM(CB281)/BA279*BA85</f>
        <v>0</v>
      </c>
      <c r="CC85" s="53"/>
      <c r="CD85" s="48">
        <f>SUM(CD281)/BC279*BC85</f>
        <v>0</v>
      </c>
      <c r="CE85" s="48">
        <f>SUM(CE281)/BD279*BD85</f>
        <v>0</v>
      </c>
      <c r="CF85" s="48">
        <f>SUM(CF281)/BE279*BE85</f>
        <v>0</v>
      </c>
      <c r="CG85" s="53"/>
      <c r="CH85" s="48">
        <f>SUM(CH281)/BG279*BG85</f>
        <v>0</v>
      </c>
      <c r="CI85" s="48">
        <f>SUM(CI281)/BH279*BH85</f>
        <v>0</v>
      </c>
      <c r="CJ85" s="48">
        <f>SUM(CJ281)/BI279*BI85</f>
        <v>0</v>
      </c>
      <c r="CK85" s="53"/>
      <c r="CL85" s="48">
        <f>SUM(CL281)/BK279*BK85</f>
        <v>0</v>
      </c>
      <c r="CM85" s="48">
        <f>SUM(CM281)/BL279*BL85</f>
        <v>0</v>
      </c>
      <c r="CN85" s="48">
        <f>SUM(CN281)/BM279*BM85</f>
        <v>0</v>
      </c>
      <c r="CO85" s="53"/>
      <c r="CP85" s="48">
        <f t="shared" si="11"/>
        <v>12.558999999999999</v>
      </c>
      <c r="CQ85" s="48">
        <f t="shared" si="12"/>
        <v>12.558999999999999</v>
      </c>
      <c r="CR85" s="48">
        <f t="shared" si="13"/>
        <v>0</v>
      </c>
      <c r="CS85" s="53"/>
      <c r="CT85" s="56"/>
      <c r="CU85" s="56"/>
      <c r="CV85" s="56"/>
      <c r="CW85" s="56"/>
      <c r="CX85" s="52"/>
      <c r="CY85" s="52"/>
      <c r="CZ85" s="52"/>
    </row>
    <row r="86" spans="1:108" x14ac:dyDescent="0.2">
      <c r="A86" s="56">
        <v>70</v>
      </c>
      <c r="B86" s="66" t="s">
        <v>156</v>
      </c>
      <c r="C86" s="56"/>
      <c r="D86" s="60" t="s">
        <v>20</v>
      </c>
      <c r="E86" s="32">
        <v>42736</v>
      </c>
      <c r="F86" s="32">
        <v>43100</v>
      </c>
      <c r="G86" s="60" t="s">
        <v>20</v>
      </c>
      <c r="H86" s="48">
        <v>10000</v>
      </c>
      <c r="I86" s="56"/>
      <c r="J86" s="56">
        <v>1462.8</v>
      </c>
      <c r="K86" s="37">
        <f t="shared" si="10"/>
        <v>17967.599999999999</v>
      </c>
      <c r="L86" s="56">
        <v>8390.0400000000009</v>
      </c>
      <c r="M86" s="56">
        <v>5230.08</v>
      </c>
      <c r="N86" s="56">
        <v>4347.4799999999996</v>
      </c>
      <c r="O86" s="56">
        <v>17898.599999999999</v>
      </c>
      <c r="P86" s="37">
        <f t="shared" si="8"/>
        <v>17898.599999999999</v>
      </c>
      <c r="Q86" s="37"/>
      <c r="R86" s="37"/>
      <c r="S86" s="37"/>
      <c r="T86" s="37"/>
      <c r="U86" s="37"/>
      <c r="V86" s="48">
        <v>15200</v>
      </c>
      <c r="W86" s="56"/>
      <c r="X86" s="56">
        <v>1531.8</v>
      </c>
      <c r="Y86" s="75">
        <v>997.8</v>
      </c>
      <c r="Z86" s="5">
        <f>SUM(AA86:AE86)</f>
        <v>16.87</v>
      </c>
      <c r="AA86" s="33">
        <v>0</v>
      </c>
      <c r="AB86" s="33">
        <v>5.12</v>
      </c>
      <c r="AC86" s="33">
        <v>3.59</v>
      </c>
      <c r="AD86" s="33">
        <v>4.16</v>
      </c>
      <c r="AE86" s="33">
        <v>4</v>
      </c>
      <c r="AF86" s="56"/>
      <c r="AG86" s="56"/>
      <c r="AH86" s="56"/>
      <c r="AI86" s="56"/>
      <c r="AJ86" s="56"/>
      <c r="AK86" s="56"/>
      <c r="AL86" s="56">
        <v>5537.39</v>
      </c>
      <c r="AM86" s="56"/>
      <c r="AN86" s="56"/>
      <c r="AO86" s="56">
        <v>6109.36</v>
      </c>
      <c r="AP86" s="56">
        <v>90.72</v>
      </c>
      <c r="AQ86" s="56">
        <v>4459.7700000000004</v>
      </c>
      <c r="AR86" s="56">
        <v>4429.33</v>
      </c>
      <c r="AS86" s="56">
        <v>281.88</v>
      </c>
      <c r="AT86" s="56">
        <v>90.72</v>
      </c>
      <c r="AU86" s="56">
        <v>2255.88</v>
      </c>
      <c r="AV86" s="56">
        <v>2282.58</v>
      </c>
      <c r="AW86" s="56">
        <v>120.7</v>
      </c>
      <c r="AX86" s="56">
        <v>22.495999999999999</v>
      </c>
      <c r="AY86" s="56">
        <v>39709.5</v>
      </c>
      <c r="AZ86" s="56">
        <v>39142.379999999997</v>
      </c>
      <c r="BA86" s="56">
        <v>5692.42</v>
      </c>
      <c r="BB86" s="56">
        <v>0</v>
      </c>
      <c r="BC86" s="56">
        <v>0</v>
      </c>
      <c r="BD86" s="56">
        <v>0</v>
      </c>
      <c r="BE86" s="56">
        <v>0</v>
      </c>
      <c r="BF86" s="96">
        <v>0</v>
      </c>
      <c r="BG86" s="56">
        <v>0</v>
      </c>
      <c r="BH86" s="56">
        <v>0</v>
      </c>
      <c r="BI86" s="56">
        <v>0</v>
      </c>
      <c r="BJ86" s="56">
        <v>0</v>
      </c>
      <c r="BK86" s="56">
        <v>0</v>
      </c>
      <c r="BL86" s="56">
        <v>0</v>
      </c>
      <c r="BM86" s="56">
        <v>0</v>
      </c>
      <c r="BN86" s="96">
        <v>2.052</v>
      </c>
      <c r="BO86" s="56">
        <v>165.66</v>
      </c>
      <c r="BP86" s="56">
        <v>164.55</v>
      </c>
      <c r="BQ86" s="56">
        <v>14.36</v>
      </c>
      <c r="BR86" s="48">
        <f>SUM(BR281)/AQ279*AQ86</f>
        <v>4218.1895974760619</v>
      </c>
      <c r="BS86" s="48">
        <f>SUM(BS281)/AR279*AR86</f>
        <v>4641.3796810636495</v>
      </c>
      <c r="BT86" s="48">
        <f>SUM(BT281)/AS279*AS86</f>
        <v>36.657473159285097</v>
      </c>
      <c r="BU86" s="53"/>
      <c r="BV86" s="48">
        <f>SUM(BV281)/AU279*AU86</f>
        <v>2272.6105121612527</v>
      </c>
      <c r="BW86" s="48">
        <f>SUM(BW281)/AV279*AV86</f>
        <v>2442.8677085919753</v>
      </c>
      <c r="BX86" s="48">
        <f>SUM(BX281)/AW279*AW86</f>
        <v>28.365145496633733</v>
      </c>
      <c r="BY86" s="53"/>
      <c r="BZ86" s="48">
        <f>SUM(BZ281)/AY279*AY86</f>
        <v>39890.654120296902</v>
      </c>
      <c r="CA86" s="48">
        <f>SUM(CA281)/AZ279*AZ86</f>
        <v>39837.64068374096</v>
      </c>
      <c r="CB86" s="48">
        <f>SUM(CB281)/BA279*BA86</f>
        <v>1706.2894606424309</v>
      </c>
      <c r="CC86" s="53"/>
      <c r="CD86" s="48">
        <f>SUM(CD281)/BC279*BC86</f>
        <v>0</v>
      </c>
      <c r="CE86" s="48">
        <f>SUM(CE281)/BD279*BD86</f>
        <v>0</v>
      </c>
      <c r="CF86" s="48">
        <f>SUM(CF281)/BE279*BE86</f>
        <v>0</v>
      </c>
      <c r="CG86" s="53"/>
      <c r="CH86" s="48">
        <f>SUM(CH281)/BG279*BG86</f>
        <v>0</v>
      </c>
      <c r="CI86" s="48">
        <f>SUM(CI281)/BH279*BH86</f>
        <v>0</v>
      </c>
      <c r="CJ86" s="48">
        <f>SUM(CJ281)/BI279*BI86</f>
        <v>0</v>
      </c>
      <c r="CK86" s="53"/>
      <c r="CL86" s="48">
        <f>SUM(CL281)/BK279*BK86</f>
        <v>0</v>
      </c>
      <c r="CM86" s="48">
        <f>SUM(CM281)/BL279*BL86</f>
        <v>0</v>
      </c>
      <c r="CN86" s="48">
        <f>SUM(CN281)/BM279*BM86</f>
        <v>0</v>
      </c>
      <c r="CO86" s="53"/>
      <c r="CP86" s="48">
        <f t="shared" si="11"/>
        <v>2.052</v>
      </c>
      <c r="CQ86" s="48">
        <f t="shared" si="12"/>
        <v>2.052</v>
      </c>
      <c r="CR86" s="48">
        <f t="shared" si="13"/>
        <v>0</v>
      </c>
      <c r="CS86" s="53"/>
      <c r="CT86" s="56"/>
      <c r="CU86" s="56"/>
      <c r="CV86" s="56"/>
      <c r="CW86" s="56"/>
      <c r="CX86" s="52"/>
      <c r="CY86" s="52"/>
      <c r="CZ86" s="52"/>
    </row>
    <row r="87" spans="1:108" x14ac:dyDescent="0.2">
      <c r="A87" s="56">
        <v>71</v>
      </c>
      <c r="B87" s="66" t="s">
        <v>157</v>
      </c>
      <c r="C87" s="56"/>
      <c r="D87" s="60" t="s">
        <v>20</v>
      </c>
      <c r="E87" s="32">
        <v>42736</v>
      </c>
      <c r="F87" s="32">
        <v>43100</v>
      </c>
      <c r="G87" s="60" t="s">
        <v>20</v>
      </c>
      <c r="H87" s="48">
        <v>15600</v>
      </c>
      <c r="I87" s="56"/>
      <c r="J87" s="56">
        <v>22839.22</v>
      </c>
      <c r="K87" s="37">
        <f t="shared" si="10"/>
        <v>148982.34000000003</v>
      </c>
      <c r="L87" s="56">
        <v>77245.5</v>
      </c>
      <c r="M87" s="56">
        <v>39173.760000000002</v>
      </c>
      <c r="N87" s="56">
        <v>32563.08</v>
      </c>
      <c r="O87" s="56">
        <v>139642.91</v>
      </c>
      <c r="P87" s="37">
        <f t="shared" si="8"/>
        <v>139642.91</v>
      </c>
      <c r="Q87" s="37"/>
      <c r="R87" s="37"/>
      <c r="S87" s="37"/>
      <c r="T87" s="37"/>
      <c r="U87" s="37"/>
      <c r="V87" s="48">
        <v>13000</v>
      </c>
      <c r="W87" s="56"/>
      <c r="X87" s="56">
        <v>32178.65</v>
      </c>
      <c r="Y87" s="75">
        <v>276.3</v>
      </c>
      <c r="Z87" s="5">
        <f>SUM(AA87:AE87)</f>
        <v>18.690000000000001</v>
      </c>
      <c r="AA87" s="33">
        <v>0</v>
      </c>
      <c r="AB87" s="33">
        <v>4.5</v>
      </c>
      <c r="AC87" s="33">
        <v>6.03</v>
      </c>
      <c r="AD87" s="33">
        <v>4.16</v>
      </c>
      <c r="AE87" s="33">
        <v>4</v>
      </c>
      <c r="AF87" s="56"/>
      <c r="AG87" s="56"/>
      <c r="AH87" s="56"/>
      <c r="AI87" s="56"/>
      <c r="AJ87" s="56"/>
      <c r="AK87" s="56"/>
      <c r="AL87" s="56">
        <v>67591.56</v>
      </c>
      <c r="AM87" s="56"/>
      <c r="AN87" s="56"/>
      <c r="AO87" s="56">
        <v>92848.15</v>
      </c>
      <c r="AP87" s="56">
        <v>917.85</v>
      </c>
      <c r="AQ87" s="56">
        <v>37919.269999999997</v>
      </c>
      <c r="AR87" s="56">
        <v>35982.519999999997</v>
      </c>
      <c r="AS87" s="56">
        <v>10731.19</v>
      </c>
      <c r="AT87" s="56">
        <v>917.846</v>
      </c>
      <c r="AU87" s="56">
        <v>22708.74</v>
      </c>
      <c r="AV87" s="56">
        <v>21577.53</v>
      </c>
      <c r="AW87" s="56">
        <v>6397.7</v>
      </c>
      <c r="AX87" s="56">
        <v>160.465</v>
      </c>
      <c r="AY87" s="56">
        <v>283668.46999999997</v>
      </c>
      <c r="AZ87" s="56">
        <v>264600.44</v>
      </c>
      <c r="BA87" s="56">
        <v>71527.72</v>
      </c>
      <c r="BB87" s="56">
        <v>0</v>
      </c>
      <c r="BC87" s="56">
        <v>0</v>
      </c>
      <c r="BD87" s="56">
        <v>0</v>
      </c>
      <c r="BE87" s="56">
        <v>0</v>
      </c>
      <c r="BF87" s="96">
        <v>17471.694</v>
      </c>
      <c r="BG87" s="56">
        <v>61154.7</v>
      </c>
      <c r="BH87" s="56">
        <v>44136.85</v>
      </c>
      <c r="BI87" s="56">
        <v>17017.849999999999</v>
      </c>
      <c r="BJ87" s="56">
        <v>0</v>
      </c>
      <c r="BK87" s="56">
        <v>0</v>
      </c>
      <c r="BL87" s="56">
        <v>0</v>
      </c>
      <c r="BM87" s="56">
        <v>0</v>
      </c>
      <c r="BN87" s="96">
        <v>61.752000000000002</v>
      </c>
      <c r="BO87" s="56">
        <v>4983.8100000000004</v>
      </c>
      <c r="BP87" s="56">
        <v>4894.3500000000004</v>
      </c>
      <c r="BQ87" s="56">
        <v>1160.4000000000001</v>
      </c>
      <c r="BR87" s="48">
        <f>SUM(BR281)/AQ279*AQ87</f>
        <v>35865.228533732916</v>
      </c>
      <c r="BS87" s="48">
        <f>SUM(BS281)/AR279*AR87</f>
        <v>37705.146647792411</v>
      </c>
      <c r="BT87" s="48">
        <f>SUM(BT281)/AS279*AS87</f>
        <v>1395.5523960273474</v>
      </c>
      <c r="BU87" s="53"/>
      <c r="BV87" s="48">
        <f>SUM(BV281)/AU279*AU87</f>
        <v>22877.157136876398</v>
      </c>
      <c r="BW87" s="48">
        <f>SUM(BW281)/AV279*AV87</f>
        <v>23092.750864449266</v>
      </c>
      <c r="BX87" s="48">
        <f>SUM(BX281)/AW279*AW87</f>
        <v>1503.4937145303531</v>
      </c>
      <c r="BY87" s="53"/>
      <c r="BZ87" s="48">
        <f>SUM(BZ281)/AY279*AY87</f>
        <v>284962.56114037742</v>
      </c>
      <c r="CA87" s="48">
        <f>SUM(CA281)/AZ279*AZ87</f>
        <v>269300.36583058466</v>
      </c>
      <c r="CB87" s="48">
        <f>SUM(CB281)/BA279*BA87</f>
        <v>21440.265261485063</v>
      </c>
      <c r="CC87" s="53"/>
      <c r="CD87" s="48">
        <f>SUM(CD281)/BC279*BC87</f>
        <v>0</v>
      </c>
      <c r="CE87" s="48">
        <f>SUM(CE281)/BD279*BD87</f>
        <v>0</v>
      </c>
      <c r="CF87" s="48">
        <f>SUM(CF281)/BE279*BE87</f>
        <v>0</v>
      </c>
      <c r="CG87" s="53"/>
      <c r="CH87" s="48">
        <f>SUM(CH281)/BG279*BG87</f>
        <v>65415.95692553484</v>
      </c>
      <c r="CI87" s="48">
        <f>SUM(CI281)/BH279*BH87</f>
        <v>55899.255804809538</v>
      </c>
      <c r="CJ87" s="48">
        <f>SUM(CJ281)/BI279*BI87</f>
        <v>3491.0196741331097</v>
      </c>
      <c r="CK87" s="53"/>
      <c r="CL87" s="48">
        <f>SUM(CL281)/BK279*BK87</f>
        <v>0</v>
      </c>
      <c r="CM87" s="48">
        <f>SUM(CM281)/BL279*BL87</f>
        <v>0</v>
      </c>
      <c r="CN87" s="48">
        <f>SUM(CN281)/BM279*BM87</f>
        <v>0</v>
      </c>
      <c r="CO87" s="53"/>
      <c r="CP87" s="48">
        <f t="shared" si="11"/>
        <v>61.752000000000002</v>
      </c>
      <c r="CQ87" s="48">
        <f t="shared" si="12"/>
        <v>61.752000000000002</v>
      </c>
      <c r="CR87" s="48">
        <f t="shared" si="13"/>
        <v>0</v>
      </c>
      <c r="CS87" s="53"/>
      <c r="CT87" s="56"/>
      <c r="CU87" s="56"/>
      <c r="CV87" s="56"/>
      <c r="CW87" s="56"/>
      <c r="CX87" s="52"/>
      <c r="CY87" s="52"/>
      <c r="CZ87" s="52"/>
    </row>
    <row r="88" spans="1:108" x14ac:dyDescent="0.2">
      <c r="A88" s="56">
        <v>72</v>
      </c>
      <c r="B88" s="66" t="s">
        <v>158</v>
      </c>
      <c r="C88" s="56"/>
      <c r="D88" s="60" t="s">
        <v>20</v>
      </c>
      <c r="E88" s="32">
        <v>42736</v>
      </c>
      <c r="F88" s="32">
        <v>43100</v>
      </c>
      <c r="G88" s="60" t="s">
        <v>20</v>
      </c>
      <c r="H88" s="48">
        <v>31600</v>
      </c>
      <c r="I88" s="56"/>
      <c r="J88" s="56">
        <v>4112.18</v>
      </c>
      <c r="K88" s="37">
        <f t="shared" si="10"/>
        <v>34940.28</v>
      </c>
      <c r="L88" s="56">
        <v>18116.16</v>
      </c>
      <c r="M88" s="56">
        <v>9187.2000000000007</v>
      </c>
      <c r="N88" s="56">
        <v>7636.92</v>
      </c>
      <c r="O88" s="56">
        <v>32112.58</v>
      </c>
      <c r="P88" s="37">
        <f t="shared" si="8"/>
        <v>32112.58</v>
      </c>
      <c r="Q88" s="37"/>
      <c r="R88" s="37"/>
      <c r="S88" s="37"/>
      <c r="T88" s="37"/>
      <c r="U88" s="37"/>
      <c r="V88" s="48">
        <v>40900</v>
      </c>
      <c r="W88" s="56"/>
      <c r="X88" s="56">
        <v>6939.88</v>
      </c>
      <c r="Y88" s="75">
        <v>1162.5</v>
      </c>
      <c r="Z88" s="5">
        <f>SUM(AA88:AE88)</f>
        <v>18.690000000000001</v>
      </c>
      <c r="AA88" s="33">
        <v>0</v>
      </c>
      <c r="AB88" s="33">
        <v>4.5</v>
      </c>
      <c r="AC88" s="33">
        <v>6.03</v>
      </c>
      <c r="AD88" s="33">
        <v>4.16</v>
      </c>
      <c r="AE88" s="33">
        <v>4</v>
      </c>
      <c r="AF88" s="56"/>
      <c r="AG88" s="56"/>
      <c r="AH88" s="56"/>
      <c r="AI88" s="56"/>
      <c r="AJ88" s="56"/>
      <c r="AK88" s="56"/>
      <c r="AL88" s="56">
        <v>15880.7</v>
      </c>
      <c r="AM88" s="56"/>
      <c r="AN88" s="56"/>
      <c r="AO88" s="56">
        <v>20549.3</v>
      </c>
      <c r="AP88" s="56">
        <v>266.25</v>
      </c>
      <c r="AQ88" s="56">
        <v>10631.5</v>
      </c>
      <c r="AR88" s="56">
        <v>9683.82</v>
      </c>
      <c r="AS88" s="56">
        <v>2649.48</v>
      </c>
      <c r="AT88" s="56">
        <v>266.24900000000002</v>
      </c>
      <c r="AU88" s="56">
        <v>6536.62</v>
      </c>
      <c r="AV88" s="56">
        <v>5802.63</v>
      </c>
      <c r="AW88" s="56">
        <v>1666.44</v>
      </c>
      <c r="AX88" s="56">
        <v>37.633000000000003</v>
      </c>
      <c r="AY88" s="56">
        <v>66527.19</v>
      </c>
      <c r="AZ88" s="56">
        <v>64857.67</v>
      </c>
      <c r="BA88" s="56">
        <v>14696.55</v>
      </c>
      <c r="BB88" s="56">
        <v>0</v>
      </c>
      <c r="BC88" s="56">
        <v>0</v>
      </c>
      <c r="BD88" s="56">
        <v>0</v>
      </c>
      <c r="BE88" s="56">
        <v>0</v>
      </c>
      <c r="BF88" s="96">
        <v>6846</v>
      </c>
      <c r="BG88" s="56">
        <v>23331.89</v>
      </c>
      <c r="BH88" s="56">
        <v>17831.759999999998</v>
      </c>
      <c r="BI88" s="56">
        <v>5500.13</v>
      </c>
      <c r="BJ88" s="56">
        <v>0</v>
      </c>
      <c r="BK88" s="56">
        <v>0</v>
      </c>
      <c r="BL88" s="56">
        <v>0</v>
      </c>
      <c r="BM88" s="56">
        <v>0</v>
      </c>
      <c r="BN88" s="96">
        <v>24.513999999999999</v>
      </c>
      <c r="BO88" s="56">
        <v>1979.02</v>
      </c>
      <c r="BP88" s="56">
        <v>1613.44</v>
      </c>
      <c r="BQ88" s="56">
        <v>585</v>
      </c>
      <c r="BR88" s="48">
        <f>SUM(BR281)/AQ279*AQ88</f>
        <v>10055.604370980283</v>
      </c>
      <c r="BS88" s="48">
        <f>SUM(BS281)/AR279*AR88</f>
        <v>10147.423060164356</v>
      </c>
      <c r="BT88" s="48">
        <f>SUM(BT281)/AS279*AS88</f>
        <v>344.55527879261632</v>
      </c>
      <c r="BU88" s="53"/>
      <c r="BV88" s="48">
        <f>SUM(BV281)/AU279*AU88</f>
        <v>6585.0981993738533</v>
      </c>
      <c r="BW88" s="48">
        <f>SUM(BW281)/AV279*AV88</f>
        <v>6210.1032392761945</v>
      </c>
      <c r="BX88" s="48">
        <f>SUM(BX281)/AW279*AW88</f>
        <v>391.62231202494053</v>
      </c>
      <c r="BY88" s="53"/>
      <c r="BZ88" s="48">
        <f>SUM(BZ281)/AY279*AY88</f>
        <v>66830.68600423765</v>
      </c>
      <c r="CA88" s="48">
        <f>SUM(CA281)/AZ279*AZ88</f>
        <v>66009.694685010109</v>
      </c>
      <c r="CB88" s="48">
        <f>SUM(CB281)/BA279*BA88</f>
        <v>4405.2561780059295</v>
      </c>
      <c r="CC88" s="53"/>
      <c r="CD88" s="48">
        <f>SUM(CD281)/BC279*BC88</f>
        <v>0</v>
      </c>
      <c r="CE88" s="48">
        <f>SUM(CE281)/BD279*BD88</f>
        <v>0</v>
      </c>
      <c r="CF88" s="48">
        <f>SUM(CF281)/BE279*BE88</f>
        <v>0</v>
      </c>
      <c r="CG88" s="53"/>
      <c r="CH88" s="48">
        <f>SUM(CH281)/BG279*BG88</f>
        <v>24957.655114509878</v>
      </c>
      <c r="CI88" s="48">
        <f>SUM(CI281)/BH279*BH88</f>
        <v>22583.897892350054</v>
      </c>
      <c r="CJ88" s="48">
        <f>SUM(CJ281)/BI279*BI88</f>
        <v>1128.2895336537661</v>
      </c>
      <c r="CK88" s="53"/>
      <c r="CL88" s="48">
        <f>SUM(CL281)/BK279*BK88</f>
        <v>0</v>
      </c>
      <c r="CM88" s="48">
        <f>SUM(CM281)/BL279*BL88</f>
        <v>0</v>
      </c>
      <c r="CN88" s="48">
        <f>SUM(CN281)/BM279*BM88</f>
        <v>0</v>
      </c>
      <c r="CO88" s="53"/>
      <c r="CP88" s="48">
        <f t="shared" si="11"/>
        <v>24.513999999999999</v>
      </c>
      <c r="CQ88" s="48">
        <f t="shared" si="12"/>
        <v>24.513999999999999</v>
      </c>
      <c r="CR88" s="48">
        <f t="shared" si="13"/>
        <v>0</v>
      </c>
      <c r="CS88" s="53"/>
      <c r="CT88" s="56"/>
      <c r="CU88" s="56"/>
      <c r="CV88" s="56"/>
      <c r="CW88" s="56"/>
      <c r="CX88" s="52"/>
      <c r="CY88" s="52"/>
      <c r="CZ88" s="52"/>
    </row>
    <row r="89" spans="1:108" ht="12.75" customHeight="1" x14ac:dyDescent="0.2">
      <c r="A89" s="56">
        <v>73</v>
      </c>
      <c r="B89" s="66" t="s">
        <v>159</v>
      </c>
      <c r="C89" s="56"/>
      <c r="D89" s="60" t="s">
        <v>20</v>
      </c>
      <c r="E89" s="32">
        <v>42736</v>
      </c>
      <c r="F89" s="32">
        <v>43100</v>
      </c>
      <c r="G89" s="60" t="s">
        <v>20</v>
      </c>
      <c r="H89" s="48">
        <v>39600</v>
      </c>
      <c r="I89" s="56"/>
      <c r="J89" s="56">
        <v>41932.04</v>
      </c>
      <c r="K89" s="37">
        <f t="shared" si="10"/>
        <v>36568.32</v>
      </c>
      <c r="L89" s="56">
        <v>17075.580000000002</v>
      </c>
      <c r="M89" s="56">
        <v>10644.48</v>
      </c>
      <c r="N89" s="56">
        <v>8848.26</v>
      </c>
      <c r="O89" s="56">
        <v>23410.68</v>
      </c>
      <c r="P89" s="37">
        <f t="shared" si="8"/>
        <v>23410.68</v>
      </c>
      <c r="Q89" s="37"/>
      <c r="R89" s="37"/>
      <c r="S89" s="37"/>
      <c r="T89" s="37"/>
      <c r="U89" s="37"/>
      <c r="V89" s="48">
        <v>46300</v>
      </c>
      <c r="W89" s="56"/>
      <c r="X89" s="56">
        <v>55089.68</v>
      </c>
      <c r="Y89" s="75"/>
      <c r="Z89" s="5">
        <f t="shared" si="9"/>
        <v>16.87</v>
      </c>
      <c r="AA89" s="33">
        <v>0</v>
      </c>
      <c r="AB89" s="33">
        <v>5.12</v>
      </c>
      <c r="AC89" s="33">
        <v>3.59</v>
      </c>
      <c r="AD89" s="33">
        <v>4.16</v>
      </c>
      <c r="AE89" s="33">
        <v>4</v>
      </c>
      <c r="AF89" s="56"/>
      <c r="AG89" s="56"/>
      <c r="AH89" s="56"/>
      <c r="AI89" s="56"/>
      <c r="AJ89" s="56"/>
      <c r="AK89" s="56"/>
      <c r="AL89" s="56">
        <v>99597.59</v>
      </c>
      <c r="AM89" s="56"/>
      <c r="AN89" s="56"/>
      <c r="AO89" s="56">
        <v>141814.09</v>
      </c>
      <c r="AP89" s="56">
        <v>380.68</v>
      </c>
      <c r="AQ89" s="56">
        <v>16296.68</v>
      </c>
      <c r="AR89" s="56">
        <v>7763.77</v>
      </c>
      <c r="AS89" s="56">
        <v>20246.87</v>
      </c>
      <c r="AT89" s="56">
        <v>380.68</v>
      </c>
      <c r="AU89" s="56">
        <v>9317.17</v>
      </c>
      <c r="AV89" s="56">
        <v>5841.66</v>
      </c>
      <c r="AW89" s="56">
        <v>11653.75</v>
      </c>
      <c r="AX89" s="56">
        <v>45.792000000000002</v>
      </c>
      <c r="AY89" s="56">
        <v>80818.34</v>
      </c>
      <c r="AZ89" s="56">
        <v>51852.55</v>
      </c>
      <c r="BA89" s="56">
        <v>107927.64</v>
      </c>
      <c r="BB89" s="56">
        <v>0</v>
      </c>
      <c r="BC89" s="56">
        <v>0</v>
      </c>
      <c r="BD89" s="56">
        <v>0</v>
      </c>
      <c r="BE89" s="56">
        <v>0</v>
      </c>
      <c r="BF89" s="96">
        <v>0</v>
      </c>
      <c r="BG89" s="56">
        <v>0</v>
      </c>
      <c r="BH89" s="56">
        <v>0</v>
      </c>
      <c r="BI89" s="56">
        <v>0</v>
      </c>
      <c r="BJ89" s="56">
        <v>0</v>
      </c>
      <c r="BK89" s="56">
        <v>0</v>
      </c>
      <c r="BL89" s="56">
        <v>0</v>
      </c>
      <c r="BM89" s="56">
        <v>0</v>
      </c>
      <c r="BN89" s="96">
        <v>8.2080000000000002</v>
      </c>
      <c r="BO89" s="56">
        <v>662.52</v>
      </c>
      <c r="BP89" s="56">
        <v>435.55</v>
      </c>
      <c r="BQ89" s="56">
        <v>970.51</v>
      </c>
      <c r="BR89" s="48">
        <f>SUM(BR281)/AQ279*AQ89</f>
        <v>15413.908351640595</v>
      </c>
      <c r="BS89" s="48">
        <f>SUM(BS281)/AR279*AR89</f>
        <v>8135.4526139284117</v>
      </c>
      <c r="BT89" s="48">
        <f>SUM(BT281)/AS279*AS89</f>
        <v>2633.0321185771772</v>
      </c>
      <c r="BU89" s="53"/>
      <c r="BV89" s="48">
        <f>SUM(BV281)/AU279*AU89</f>
        <v>9386.2698749904521</v>
      </c>
      <c r="BW89" s="48">
        <f>SUM(BW281)/AV279*AV89</f>
        <v>6251.8740103625723</v>
      </c>
      <c r="BX89" s="48">
        <f>SUM(BX281)/AW279*AW89</f>
        <v>2738.6935735823972</v>
      </c>
      <c r="BY89" s="53"/>
      <c r="BZ89" s="48">
        <f>SUM(BZ281)/AY279*AY89</f>
        <v>81187.032007871065</v>
      </c>
      <c r="CA89" s="48">
        <f>SUM(CA281)/AZ279*AZ89</f>
        <v>52773.573181694948</v>
      </c>
      <c r="CB89" s="48">
        <f>SUM(CB281)/BA279*BA89</f>
        <v>32351.055376098466</v>
      </c>
      <c r="CC89" s="53"/>
      <c r="CD89" s="48">
        <f>SUM(CD281)/BC279*BC89</f>
        <v>0</v>
      </c>
      <c r="CE89" s="48">
        <f>SUM(CE281)/BD279*BD89</f>
        <v>0</v>
      </c>
      <c r="CF89" s="48">
        <f>SUM(CF281)/BE279*BE89</f>
        <v>0</v>
      </c>
      <c r="CG89" s="53"/>
      <c r="CH89" s="48">
        <f>SUM(CH281)/BG279*BG89</f>
        <v>0</v>
      </c>
      <c r="CI89" s="48">
        <f>SUM(CI281)/BH279*BH89</f>
        <v>0</v>
      </c>
      <c r="CJ89" s="48">
        <f>SUM(CJ281)/BI279*BI89</f>
        <v>0</v>
      </c>
      <c r="CK89" s="53"/>
      <c r="CL89" s="48">
        <f>SUM(CL281)/BK279*BK89</f>
        <v>0</v>
      </c>
      <c r="CM89" s="48">
        <f>SUM(CM281)/BL279*BL89</f>
        <v>0</v>
      </c>
      <c r="CN89" s="48">
        <f>SUM(CN281)/BM279*BM89</f>
        <v>0</v>
      </c>
      <c r="CO89" s="53"/>
      <c r="CP89" s="48">
        <f t="shared" si="11"/>
        <v>8.2080000000000002</v>
      </c>
      <c r="CQ89" s="48">
        <f t="shared" si="12"/>
        <v>8.2080000000000002</v>
      </c>
      <c r="CR89" s="48">
        <f t="shared" si="13"/>
        <v>0</v>
      </c>
      <c r="CS89" s="53"/>
      <c r="CT89" s="56"/>
      <c r="CU89" s="56"/>
      <c r="CV89" s="56"/>
      <c r="CW89" s="56"/>
      <c r="CX89" s="52"/>
      <c r="CY89" s="52">
        <v>2</v>
      </c>
      <c r="CZ89" s="52">
        <v>5000</v>
      </c>
    </row>
    <row r="90" spans="1:108" x14ac:dyDescent="0.2">
      <c r="A90" s="56">
        <v>74</v>
      </c>
      <c r="B90" s="66" t="s">
        <v>160</v>
      </c>
      <c r="C90" s="56"/>
      <c r="D90" s="60" t="s">
        <v>20</v>
      </c>
      <c r="E90" s="32">
        <v>42736</v>
      </c>
      <c r="F90" s="32">
        <v>43100</v>
      </c>
      <c r="G90" s="60" t="s">
        <v>20</v>
      </c>
      <c r="H90" s="48">
        <v>29000</v>
      </c>
      <c r="I90" s="56"/>
      <c r="J90" s="56">
        <v>2679.74</v>
      </c>
      <c r="K90" s="37">
        <f t="shared" si="10"/>
        <v>20855.099999999999</v>
      </c>
      <c r="L90" s="56">
        <v>9236.64</v>
      </c>
      <c r="M90" s="56">
        <v>6093.12</v>
      </c>
      <c r="N90" s="56">
        <v>5525.34</v>
      </c>
      <c r="O90" s="56">
        <v>21754.65</v>
      </c>
      <c r="P90" s="37">
        <f t="shared" si="8"/>
        <v>21754.65</v>
      </c>
      <c r="Q90" s="37"/>
      <c r="R90" s="37"/>
      <c r="S90" s="37"/>
      <c r="T90" s="37"/>
      <c r="U90" s="37"/>
      <c r="V90" s="48">
        <v>30000</v>
      </c>
      <c r="W90" s="56"/>
      <c r="X90" s="56">
        <v>1780.19</v>
      </c>
      <c r="Y90" s="75">
        <v>573.6</v>
      </c>
      <c r="Z90" s="5">
        <f t="shared" si="9"/>
        <v>15.38</v>
      </c>
      <c r="AA90" s="33">
        <v>0</v>
      </c>
      <c r="AB90" s="33">
        <v>3.95</v>
      </c>
      <c r="AC90" s="33">
        <v>3.27</v>
      </c>
      <c r="AD90" s="33">
        <v>4.16</v>
      </c>
      <c r="AE90" s="33">
        <v>4</v>
      </c>
      <c r="AF90" s="56"/>
      <c r="AG90" s="56"/>
      <c r="AH90" s="56"/>
      <c r="AI90" s="56"/>
      <c r="AJ90" s="56"/>
      <c r="AK90" s="56"/>
      <c r="AL90" s="56">
        <v>2406.88</v>
      </c>
      <c r="AM90" s="56"/>
      <c r="AN90" s="56"/>
      <c r="AO90" s="56">
        <v>2989</v>
      </c>
      <c r="AP90" s="56">
        <v>477.33</v>
      </c>
      <c r="AQ90" s="56">
        <v>23546.67</v>
      </c>
      <c r="AR90" s="56">
        <v>23057.29</v>
      </c>
      <c r="AS90" s="56">
        <v>1956.64</v>
      </c>
      <c r="AT90" s="56">
        <v>477.33300000000003</v>
      </c>
      <c r="AU90" s="56">
        <v>11598.09</v>
      </c>
      <c r="AV90" s="56">
        <v>11540.96</v>
      </c>
      <c r="AW90" s="56">
        <v>917.27</v>
      </c>
      <c r="AX90" s="56">
        <v>0</v>
      </c>
      <c r="AY90" s="56">
        <v>0</v>
      </c>
      <c r="AZ90" s="56">
        <v>0</v>
      </c>
      <c r="BA90" s="56">
        <v>0</v>
      </c>
      <c r="BB90" s="56">
        <v>0</v>
      </c>
      <c r="BC90" s="56">
        <v>0</v>
      </c>
      <c r="BD90" s="56">
        <v>0</v>
      </c>
      <c r="BE90" s="56">
        <v>0</v>
      </c>
      <c r="BF90" s="96">
        <v>0</v>
      </c>
      <c r="BG90" s="56">
        <v>0</v>
      </c>
      <c r="BH90" s="56">
        <v>0</v>
      </c>
      <c r="BI90" s="56">
        <v>0</v>
      </c>
      <c r="BJ90" s="56">
        <v>0</v>
      </c>
      <c r="BK90" s="56">
        <v>0</v>
      </c>
      <c r="BL90" s="56">
        <v>0</v>
      </c>
      <c r="BM90" s="56">
        <v>0</v>
      </c>
      <c r="BN90" s="96">
        <v>14.468999999999999</v>
      </c>
      <c r="BO90" s="56">
        <v>1176.3699999999999</v>
      </c>
      <c r="BP90" s="56">
        <v>1140.76</v>
      </c>
      <c r="BQ90" s="56">
        <v>115.09</v>
      </c>
      <c r="BR90" s="48">
        <f>SUM(BR281)/AQ279*AQ90</f>
        <v>22271.175071629619</v>
      </c>
      <c r="BS90" s="48">
        <f>SUM(BS281)/AR279*AR90</f>
        <v>24161.134371652613</v>
      </c>
      <c r="BT90" s="48">
        <f>SUM(BT281)/AS279*AS90</f>
        <v>254.45394594289627</v>
      </c>
      <c r="BU90" s="53"/>
      <c r="BV90" s="48">
        <f>SUM(BV281)/AU279*AU90</f>
        <v>11684.106093849099</v>
      </c>
      <c r="BW90" s="48">
        <f>SUM(BW281)/AV279*AV90</f>
        <v>12351.391193365247</v>
      </c>
      <c r="BX90" s="48">
        <f>SUM(BX281)/AW279*AW90</f>
        <v>215.56335550701925</v>
      </c>
      <c r="BY90" s="53"/>
      <c r="BZ90" s="48">
        <f>SUM(BZ281)/AY279*AY90</f>
        <v>0</v>
      </c>
      <c r="CA90" s="48">
        <f>SUM(CA281)/AZ279*AZ90</f>
        <v>0</v>
      </c>
      <c r="CB90" s="48">
        <f>SUM(CB281)/BA279*BA90</f>
        <v>0</v>
      </c>
      <c r="CC90" s="53"/>
      <c r="CD90" s="48">
        <f>SUM(CD281)/BC279*BC90</f>
        <v>0</v>
      </c>
      <c r="CE90" s="48">
        <f>SUM(CE281)/BD279*BD90</f>
        <v>0</v>
      </c>
      <c r="CF90" s="48">
        <f>SUM(CF281)/BE279*BE90</f>
        <v>0</v>
      </c>
      <c r="CG90" s="53"/>
      <c r="CH90" s="48">
        <f>SUM(CH281)/BG279*BG90</f>
        <v>0</v>
      </c>
      <c r="CI90" s="48">
        <f>SUM(CI281)/BH279*BH90</f>
        <v>0</v>
      </c>
      <c r="CJ90" s="48">
        <f>SUM(CJ281)/BI279*BI90</f>
        <v>0</v>
      </c>
      <c r="CK90" s="53"/>
      <c r="CL90" s="48">
        <f>SUM(CL281)/BK279*BK90</f>
        <v>0</v>
      </c>
      <c r="CM90" s="48">
        <f>SUM(CM281)/BL279*BL90</f>
        <v>0</v>
      </c>
      <c r="CN90" s="48">
        <f>SUM(CN281)/BM279*BM90</f>
        <v>0</v>
      </c>
      <c r="CO90" s="53"/>
      <c r="CP90" s="48">
        <f t="shared" si="11"/>
        <v>14.468999999999999</v>
      </c>
      <c r="CQ90" s="48">
        <f t="shared" si="12"/>
        <v>14.468999999999999</v>
      </c>
      <c r="CR90" s="48">
        <f t="shared" si="13"/>
        <v>0</v>
      </c>
      <c r="CS90" s="53"/>
      <c r="CT90" s="56"/>
      <c r="CU90" s="56"/>
      <c r="CV90" s="56"/>
      <c r="CW90" s="56"/>
      <c r="CX90" s="52"/>
      <c r="CY90" s="52"/>
      <c r="CZ90" s="52"/>
    </row>
    <row r="91" spans="1:108" x14ac:dyDescent="0.2">
      <c r="A91" s="56">
        <v>75</v>
      </c>
      <c r="B91" s="66" t="s">
        <v>161</v>
      </c>
      <c r="C91" s="56"/>
      <c r="D91" s="60" t="s">
        <v>20</v>
      </c>
      <c r="E91" s="32">
        <v>42736</v>
      </c>
      <c r="F91" s="32">
        <v>43100</v>
      </c>
      <c r="G91" s="60" t="s">
        <v>20</v>
      </c>
      <c r="H91" s="48">
        <v>6700</v>
      </c>
      <c r="I91" s="56"/>
      <c r="J91" s="56">
        <v>1848.18</v>
      </c>
      <c r="K91" s="37">
        <f t="shared" si="10"/>
        <v>22653.96</v>
      </c>
      <c r="L91" s="56">
        <v>9344.0400000000009</v>
      </c>
      <c r="M91" s="56">
        <v>6980.16</v>
      </c>
      <c r="N91" s="56">
        <v>6329.76</v>
      </c>
      <c r="O91" s="56">
        <v>22854.38</v>
      </c>
      <c r="P91" s="37">
        <f t="shared" si="8"/>
        <v>22854.38</v>
      </c>
      <c r="Q91" s="37"/>
      <c r="R91" s="37"/>
      <c r="S91" s="37"/>
      <c r="T91" s="37"/>
      <c r="U91" s="37"/>
      <c r="V91" s="48">
        <v>9900</v>
      </c>
      <c r="W91" s="56"/>
      <c r="X91" s="56">
        <v>1647.76</v>
      </c>
      <c r="Y91" s="75">
        <v>283.3</v>
      </c>
      <c r="Z91" s="5">
        <f t="shared" si="9"/>
        <v>14.58</v>
      </c>
      <c r="AA91" s="33">
        <v>0</v>
      </c>
      <c r="AB91" s="33">
        <v>2.83</v>
      </c>
      <c r="AC91" s="33">
        <v>3.59</v>
      </c>
      <c r="AD91" s="33">
        <v>4.16</v>
      </c>
      <c r="AE91" s="33">
        <v>4</v>
      </c>
      <c r="AF91" s="56"/>
      <c r="AG91" s="56"/>
      <c r="AH91" s="56"/>
      <c r="AI91" s="56"/>
      <c r="AJ91" s="56"/>
      <c r="AK91" s="56"/>
      <c r="AL91" s="56">
        <v>2042.39</v>
      </c>
      <c r="AM91" s="56"/>
      <c r="AN91" s="56"/>
      <c r="AO91" s="56">
        <v>1510.81</v>
      </c>
      <c r="AP91" s="56">
        <v>430.02</v>
      </c>
      <c r="AQ91" s="56">
        <v>20945.77</v>
      </c>
      <c r="AR91" s="56">
        <v>21450.92</v>
      </c>
      <c r="AS91" s="56">
        <v>1431.28</v>
      </c>
      <c r="AT91" s="56">
        <v>0</v>
      </c>
      <c r="AU91" s="56">
        <v>0</v>
      </c>
      <c r="AV91" s="56">
        <v>0</v>
      </c>
      <c r="AW91" s="56">
        <v>0</v>
      </c>
      <c r="AX91" s="56">
        <v>0</v>
      </c>
      <c r="AY91" s="56">
        <v>0</v>
      </c>
      <c r="AZ91" s="56">
        <v>0</v>
      </c>
      <c r="BA91" s="56">
        <v>0</v>
      </c>
      <c r="BB91" s="56">
        <v>0</v>
      </c>
      <c r="BC91" s="56">
        <v>0</v>
      </c>
      <c r="BD91" s="56">
        <v>0</v>
      </c>
      <c r="BE91" s="56">
        <v>0</v>
      </c>
      <c r="BF91" s="96">
        <v>0</v>
      </c>
      <c r="BG91" s="56">
        <v>0</v>
      </c>
      <c r="BH91" s="56">
        <v>0</v>
      </c>
      <c r="BI91" s="56">
        <v>0</v>
      </c>
      <c r="BJ91" s="56">
        <v>0</v>
      </c>
      <c r="BK91" s="56">
        <v>0</v>
      </c>
      <c r="BL91" s="56">
        <v>0</v>
      </c>
      <c r="BM91" s="56">
        <v>0</v>
      </c>
      <c r="BN91" s="96">
        <v>15.445</v>
      </c>
      <c r="BO91" s="56">
        <v>1243.3900000000001</v>
      </c>
      <c r="BP91" s="56">
        <v>1269.82</v>
      </c>
      <c r="BQ91" s="56">
        <v>79.53</v>
      </c>
      <c r="BR91" s="48">
        <f>SUM(BR281)/AQ279*AQ91</f>
        <v>19811.162711334029</v>
      </c>
      <c r="BS91" s="48">
        <f>SUM(BS281)/AR279*AR91</f>
        <v>22477.861037249844</v>
      </c>
      <c r="BT91" s="48">
        <f>SUM(BT281)/AS279*AS91</f>
        <v>186.13278055705115</v>
      </c>
      <c r="BU91" s="53"/>
      <c r="BV91" s="48">
        <f>SUM(BV281)/AU279*AU91</f>
        <v>0</v>
      </c>
      <c r="BW91" s="48">
        <f>SUM(BW281)/AV279*AV91</f>
        <v>0</v>
      </c>
      <c r="BX91" s="48">
        <f>SUM(BX281)/AW279*AW91</f>
        <v>0</v>
      </c>
      <c r="BY91" s="53"/>
      <c r="BZ91" s="48">
        <f>SUM(BZ281)/AY279*AY91</f>
        <v>0</v>
      </c>
      <c r="CA91" s="48">
        <f>SUM(CA281)/AZ279*AZ91</f>
        <v>0</v>
      </c>
      <c r="CB91" s="48">
        <f>SUM(CB281)/BA279*BA91</f>
        <v>0</v>
      </c>
      <c r="CC91" s="53"/>
      <c r="CD91" s="48">
        <f>SUM(CD281)/BC279*BC91</f>
        <v>0</v>
      </c>
      <c r="CE91" s="48">
        <f>SUM(CE281)/BD279*BD91</f>
        <v>0</v>
      </c>
      <c r="CF91" s="48">
        <f>SUM(CF281)/BE279*BE91</f>
        <v>0</v>
      </c>
      <c r="CG91" s="53"/>
      <c r="CH91" s="48">
        <f>SUM(CH281)/BG279*BG91</f>
        <v>0</v>
      </c>
      <c r="CI91" s="48">
        <f>SUM(CI281)/BH279*BH91</f>
        <v>0</v>
      </c>
      <c r="CJ91" s="48">
        <f>SUM(CJ281)/BI279*BI91</f>
        <v>0</v>
      </c>
      <c r="CK91" s="53"/>
      <c r="CL91" s="48">
        <f>SUM(CL281)/BK279*BK91</f>
        <v>0</v>
      </c>
      <c r="CM91" s="48">
        <f>SUM(CM281)/BL279*BL91</f>
        <v>0</v>
      </c>
      <c r="CN91" s="48">
        <f>SUM(CN281)/BM279*BM91</f>
        <v>0</v>
      </c>
      <c r="CO91" s="53"/>
      <c r="CP91" s="48">
        <f t="shared" si="11"/>
        <v>15.445</v>
      </c>
      <c r="CQ91" s="48">
        <f t="shared" si="12"/>
        <v>15.445</v>
      </c>
      <c r="CR91" s="48">
        <f t="shared" si="13"/>
        <v>0</v>
      </c>
      <c r="CS91" s="53"/>
      <c r="CT91" s="56"/>
      <c r="CU91" s="56"/>
      <c r="CV91" s="56"/>
      <c r="CW91" s="56"/>
      <c r="CX91" s="52"/>
      <c r="CY91" s="52"/>
      <c r="CZ91" s="52"/>
    </row>
    <row r="92" spans="1:108" x14ac:dyDescent="0.2">
      <c r="A92" s="56">
        <v>76</v>
      </c>
      <c r="B92" s="66" t="s">
        <v>162</v>
      </c>
      <c r="C92" s="56"/>
      <c r="D92" s="60" t="s">
        <v>20</v>
      </c>
      <c r="E92" s="32">
        <v>42736</v>
      </c>
      <c r="F92" s="32">
        <v>43100</v>
      </c>
      <c r="G92" s="60" t="s">
        <v>20</v>
      </c>
      <c r="H92" s="48">
        <v>20200</v>
      </c>
      <c r="I92" s="56"/>
      <c r="J92" s="56">
        <v>4571.2700000000004</v>
      </c>
      <c r="K92" s="37">
        <f t="shared" si="10"/>
        <v>19728.78</v>
      </c>
      <c r="L92" s="56">
        <v>9212.4</v>
      </c>
      <c r="M92" s="56">
        <v>5742.72</v>
      </c>
      <c r="N92" s="56">
        <v>4773.66</v>
      </c>
      <c r="O92" s="56">
        <v>20770.59</v>
      </c>
      <c r="P92" s="37">
        <f t="shared" si="8"/>
        <v>20770.59</v>
      </c>
      <c r="Q92" s="37"/>
      <c r="R92" s="37"/>
      <c r="S92" s="37"/>
      <c r="T92" s="37"/>
      <c r="U92" s="37"/>
      <c r="V92" s="48">
        <v>17000</v>
      </c>
      <c r="W92" s="56"/>
      <c r="X92" s="56">
        <v>3529.46</v>
      </c>
      <c r="Y92" s="75">
        <v>564.29999999999995</v>
      </c>
      <c r="Z92" s="5">
        <f t="shared" si="9"/>
        <v>16.87</v>
      </c>
      <c r="AA92" s="33">
        <v>0</v>
      </c>
      <c r="AB92" s="33">
        <v>5.12</v>
      </c>
      <c r="AC92" s="33">
        <v>3.59</v>
      </c>
      <c r="AD92" s="33">
        <v>4.16</v>
      </c>
      <c r="AE92" s="33">
        <v>4</v>
      </c>
      <c r="AF92" s="56"/>
      <c r="AG92" s="56"/>
      <c r="AH92" s="56"/>
      <c r="AI92" s="56"/>
      <c r="AJ92" s="56"/>
      <c r="AK92" s="56"/>
      <c r="AL92" s="56">
        <v>10588.3</v>
      </c>
      <c r="AM92" s="56"/>
      <c r="AN92" s="56"/>
      <c r="AO92" s="56">
        <v>1920.74</v>
      </c>
      <c r="AP92" s="56">
        <v>131.28</v>
      </c>
      <c r="AQ92" s="56">
        <v>7202.52</v>
      </c>
      <c r="AR92" s="56">
        <v>6971.93</v>
      </c>
      <c r="AS92" s="56">
        <v>1302.42</v>
      </c>
      <c r="AT92" s="56">
        <v>131.28</v>
      </c>
      <c r="AU92" s="56">
        <v>3212.4</v>
      </c>
      <c r="AV92" s="56">
        <v>3283.03</v>
      </c>
      <c r="AW92" s="56">
        <v>557.70000000000005</v>
      </c>
      <c r="AX92" s="56">
        <v>7.3319999999999999</v>
      </c>
      <c r="AY92" s="56">
        <v>12387.9</v>
      </c>
      <c r="AZ92" s="56">
        <v>21200.07</v>
      </c>
      <c r="BA92" s="56">
        <v>0</v>
      </c>
      <c r="BB92" s="56">
        <v>0</v>
      </c>
      <c r="BC92" s="56">
        <v>0</v>
      </c>
      <c r="BD92" s="56">
        <v>0</v>
      </c>
      <c r="BE92" s="56">
        <v>0</v>
      </c>
      <c r="BF92" s="96">
        <v>0</v>
      </c>
      <c r="BG92" s="56">
        <v>0</v>
      </c>
      <c r="BH92" s="56">
        <v>0</v>
      </c>
      <c r="BI92" s="56">
        <v>0</v>
      </c>
      <c r="BJ92" s="56">
        <v>0</v>
      </c>
      <c r="BK92" s="56">
        <v>0</v>
      </c>
      <c r="BL92" s="56">
        <v>0</v>
      </c>
      <c r="BM92" s="56">
        <v>0</v>
      </c>
      <c r="BN92" s="96">
        <v>4.1040000000000001</v>
      </c>
      <c r="BO92" s="56">
        <v>331.32</v>
      </c>
      <c r="BP92" s="56">
        <v>346.67</v>
      </c>
      <c r="BQ92" s="56">
        <v>60.62</v>
      </c>
      <c r="BR92" s="48">
        <f>SUM(BR281)/AQ279*AQ92</f>
        <v>6812.3681130671048</v>
      </c>
      <c r="BS92" s="48">
        <f>SUM(BS281)/AR279*AR92</f>
        <v>7305.7040770947506</v>
      </c>
      <c r="BT92" s="48">
        <f>SUM(BT281)/AS279*AS92</f>
        <v>169.3750042291617</v>
      </c>
      <c r="BU92" s="53"/>
      <c r="BV92" s="48">
        <f>SUM(BV281)/AU279*AU92</f>
        <v>3236.2244486705004</v>
      </c>
      <c r="BW92" s="48">
        <f>SUM(BW281)/AV279*AV92</f>
        <v>3513.5714732183378</v>
      </c>
      <c r="BX92" s="48">
        <f>SUM(BX281)/AW279*AW92</f>
        <v>131.06248254741206</v>
      </c>
      <c r="BY92" s="53"/>
      <c r="BZ92" s="48">
        <f>SUM(BZ281)/AY279*AY92</f>
        <v>12444.413406787444</v>
      </c>
      <c r="CA92" s="48">
        <f>SUM(CA281)/AZ279*AZ92</f>
        <v>21576.633079801388</v>
      </c>
      <c r="CB92" s="48">
        <f>SUM(CB281)/BA279*BA92</f>
        <v>0</v>
      </c>
      <c r="CC92" s="53"/>
      <c r="CD92" s="48">
        <f>SUM(CD281)/BC279*BC92</f>
        <v>0</v>
      </c>
      <c r="CE92" s="48">
        <f>SUM(CE281)/BD279*BD92</f>
        <v>0</v>
      </c>
      <c r="CF92" s="48">
        <f>SUM(CF281)/BE279*BE92</f>
        <v>0</v>
      </c>
      <c r="CG92" s="53"/>
      <c r="CH92" s="48">
        <f>SUM(CH281)/BG279*BG92</f>
        <v>0</v>
      </c>
      <c r="CI92" s="48">
        <f>SUM(CI281)/BH279*BH92</f>
        <v>0</v>
      </c>
      <c r="CJ92" s="48">
        <f>SUM(CJ281)/BI279*BI92</f>
        <v>0</v>
      </c>
      <c r="CK92" s="53"/>
      <c r="CL92" s="48">
        <f>SUM(CL281)/BK279*BK92</f>
        <v>0</v>
      </c>
      <c r="CM92" s="48">
        <f>SUM(CM281)/BL279*BL92</f>
        <v>0</v>
      </c>
      <c r="CN92" s="48">
        <f>SUM(CN281)/BM279*BM92</f>
        <v>0</v>
      </c>
      <c r="CO92" s="53"/>
      <c r="CP92" s="48">
        <f t="shared" si="11"/>
        <v>4.1040000000000001</v>
      </c>
      <c r="CQ92" s="48">
        <f t="shared" si="12"/>
        <v>4.1040000000000001</v>
      </c>
      <c r="CR92" s="48">
        <f t="shared" si="13"/>
        <v>0</v>
      </c>
      <c r="CS92" s="53"/>
      <c r="CT92" s="56"/>
      <c r="CU92" s="56"/>
      <c r="CV92" s="56"/>
      <c r="CW92" s="56"/>
      <c r="CX92" s="52"/>
      <c r="CY92" s="52"/>
      <c r="CZ92" s="52"/>
    </row>
    <row r="93" spans="1:108" x14ac:dyDescent="0.2">
      <c r="A93" s="56">
        <v>77</v>
      </c>
      <c r="B93" s="66" t="s">
        <v>163</v>
      </c>
      <c r="C93" s="56"/>
      <c r="D93" s="60" t="s">
        <v>20</v>
      </c>
      <c r="E93" s="32">
        <v>42736</v>
      </c>
      <c r="F93" s="32">
        <v>43100</v>
      </c>
      <c r="G93" s="60" t="s">
        <v>20</v>
      </c>
      <c r="H93" s="48">
        <v>9900</v>
      </c>
      <c r="I93" s="56"/>
      <c r="J93" s="56">
        <v>1001.05</v>
      </c>
      <c r="K93" s="37">
        <f t="shared" si="10"/>
        <v>27939.9</v>
      </c>
      <c r="L93" s="56">
        <v>8879.64</v>
      </c>
      <c r="M93" s="56">
        <v>10408.32</v>
      </c>
      <c r="N93" s="56">
        <v>8651.94</v>
      </c>
      <c r="O93" s="56">
        <v>27335.86</v>
      </c>
      <c r="P93" s="37">
        <f t="shared" si="8"/>
        <v>27335.86</v>
      </c>
      <c r="Q93" s="37"/>
      <c r="R93" s="37"/>
      <c r="S93" s="37"/>
      <c r="T93" s="37"/>
      <c r="U93" s="37"/>
      <c r="V93" s="48">
        <v>8300</v>
      </c>
      <c r="W93" s="56"/>
      <c r="X93" s="56">
        <v>1605.09</v>
      </c>
      <c r="Y93" s="75">
        <v>1502.75</v>
      </c>
      <c r="Z93" s="5">
        <f t="shared" si="9"/>
        <v>13.45</v>
      </c>
      <c r="AA93" s="33">
        <v>0</v>
      </c>
      <c r="AB93" s="33">
        <v>1.7</v>
      </c>
      <c r="AC93" s="33">
        <v>3.59</v>
      </c>
      <c r="AD93" s="33">
        <v>4.16</v>
      </c>
      <c r="AE93" s="33">
        <v>4</v>
      </c>
      <c r="AF93" s="56"/>
      <c r="AG93" s="56"/>
      <c r="AH93" s="56"/>
      <c r="AI93" s="56"/>
      <c r="AJ93" s="56"/>
      <c r="AK93" s="56"/>
      <c r="AL93" s="56">
        <v>49.73</v>
      </c>
      <c r="AM93" s="56"/>
      <c r="AN93" s="56"/>
      <c r="AO93" s="56">
        <v>80.900000000000006</v>
      </c>
      <c r="AP93" s="56">
        <v>0</v>
      </c>
      <c r="AQ93" s="56">
        <v>0</v>
      </c>
      <c r="AR93" s="56">
        <v>0</v>
      </c>
      <c r="AS93" s="56">
        <v>0</v>
      </c>
      <c r="AT93" s="56">
        <v>0</v>
      </c>
      <c r="AU93" s="56">
        <v>0</v>
      </c>
      <c r="AV93" s="56">
        <v>0</v>
      </c>
      <c r="AW93" s="56">
        <v>0</v>
      </c>
      <c r="AX93" s="56">
        <v>0</v>
      </c>
      <c r="AY93" s="56">
        <v>0</v>
      </c>
      <c r="AZ93" s="56">
        <v>0</v>
      </c>
      <c r="BA93" s="56">
        <v>0</v>
      </c>
      <c r="BB93" s="56">
        <v>0</v>
      </c>
      <c r="BC93" s="56">
        <v>0</v>
      </c>
      <c r="BD93" s="56">
        <v>0</v>
      </c>
      <c r="BE93" s="56">
        <v>0</v>
      </c>
      <c r="BF93" s="96">
        <v>0</v>
      </c>
      <c r="BG93" s="56">
        <v>0</v>
      </c>
      <c r="BH93" s="56">
        <v>0</v>
      </c>
      <c r="BI93" s="56">
        <v>0</v>
      </c>
      <c r="BJ93" s="56">
        <v>0</v>
      </c>
      <c r="BK93" s="56">
        <v>0</v>
      </c>
      <c r="BL93" s="56">
        <v>0</v>
      </c>
      <c r="BM93" s="56">
        <v>0</v>
      </c>
      <c r="BN93" s="96">
        <v>20.52</v>
      </c>
      <c r="BO93" s="56">
        <v>1656.18</v>
      </c>
      <c r="BP93" s="56">
        <v>1625.01</v>
      </c>
      <c r="BQ93" s="56">
        <v>80.900000000000006</v>
      </c>
      <c r="BR93" s="48">
        <f>SUM(BR281)/AQ279*AQ93</f>
        <v>0</v>
      </c>
      <c r="BS93" s="48">
        <f>SUM(BS281)/AR279*AR93</f>
        <v>0</v>
      </c>
      <c r="BT93" s="48">
        <f>SUM(BT281)/AS279*AS93</f>
        <v>0</v>
      </c>
      <c r="BU93" s="53"/>
      <c r="BV93" s="48">
        <f>SUM(BV281)/AU279*AU93</f>
        <v>0</v>
      </c>
      <c r="BW93" s="48">
        <f>SUM(BW281)/AV279*AV93</f>
        <v>0</v>
      </c>
      <c r="BX93" s="48">
        <f>SUM(BX281)/AW279*AW93</f>
        <v>0</v>
      </c>
      <c r="BY93" s="53"/>
      <c r="BZ93" s="48">
        <f>SUM(BZ281)/AY279*AY93</f>
        <v>0</v>
      </c>
      <c r="CA93" s="48">
        <f>SUM(CA281)/AZ279*AZ93</f>
        <v>0</v>
      </c>
      <c r="CB93" s="48">
        <f>SUM(CB281)/BA279*BA93</f>
        <v>0</v>
      </c>
      <c r="CC93" s="53"/>
      <c r="CD93" s="48">
        <f>SUM(CD281)/BC279*BC93</f>
        <v>0</v>
      </c>
      <c r="CE93" s="48">
        <f>SUM(CE281)/BD279*BD93</f>
        <v>0</v>
      </c>
      <c r="CF93" s="48">
        <f>SUM(CF281)/BE279*BE93</f>
        <v>0</v>
      </c>
      <c r="CG93" s="53"/>
      <c r="CH93" s="48">
        <f>SUM(CH281)/BG279*BG93</f>
        <v>0</v>
      </c>
      <c r="CI93" s="48">
        <f>SUM(CI281)/BH279*BH93</f>
        <v>0</v>
      </c>
      <c r="CJ93" s="48">
        <f>SUM(CJ281)/BI279*BI93</f>
        <v>0</v>
      </c>
      <c r="CK93" s="53"/>
      <c r="CL93" s="48">
        <f>SUM(CL281)/BK279*BK93</f>
        <v>0</v>
      </c>
      <c r="CM93" s="48">
        <f>SUM(CM281)/BL279*BL93</f>
        <v>0</v>
      </c>
      <c r="CN93" s="48">
        <f>SUM(CN281)/BM279*BM93</f>
        <v>0</v>
      </c>
      <c r="CO93" s="53"/>
      <c r="CP93" s="48">
        <f t="shared" si="11"/>
        <v>20.52</v>
      </c>
      <c r="CQ93" s="48">
        <f t="shared" si="12"/>
        <v>20.52</v>
      </c>
      <c r="CR93" s="48">
        <f t="shared" si="13"/>
        <v>0</v>
      </c>
      <c r="CS93" s="53"/>
      <c r="CT93" s="56"/>
      <c r="CU93" s="56"/>
      <c r="CV93" s="56"/>
      <c r="CW93" s="56"/>
      <c r="CX93" s="52"/>
      <c r="CY93" s="52"/>
      <c r="CZ93" s="52"/>
    </row>
    <row r="94" spans="1:108" x14ac:dyDescent="0.2">
      <c r="A94" s="56">
        <v>78</v>
      </c>
      <c r="B94" s="66" t="s">
        <v>164</v>
      </c>
      <c r="C94" s="56"/>
      <c r="D94" s="60" t="s">
        <v>20</v>
      </c>
      <c r="E94" s="32">
        <v>42736</v>
      </c>
      <c r="F94" s="32">
        <v>43100</v>
      </c>
      <c r="G94" s="60" t="s">
        <v>20</v>
      </c>
      <c r="H94" s="48">
        <v>-274000</v>
      </c>
      <c r="I94" s="56"/>
      <c r="J94" s="56">
        <v>215857.45</v>
      </c>
      <c r="K94" s="37">
        <f t="shared" si="10"/>
        <v>696939.54</v>
      </c>
      <c r="L94" s="56">
        <v>418079.34</v>
      </c>
      <c r="M94" s="56">
        <v>117139.08</v>
      </c>
      <c r="N94" s="56">
        <v>161721.12</v>
      </c>
      <c r="O94" s="56">
        <v>701789.02</v>
      </c>
      <c r="P94" s="37">
        <f t="shared" si="8"/>
        <v>701789.02</v>
      </c>
      <c r="Q94" s="37"/>
      <c r="R94" s="37"/>
      <c r="S94" s="37"/>
      <c r="T94" s="37"/>
      <c r="U94" s="37"/>
      <c r="V94" s="48">
        <v>-246200</v>
      </c>
      <c r="W94" s="56"/>
      <c r="X94" s="56">
        <v>211007.97</v>
      </c>
      <c r="Y94" s="75">
        <v>1527.7</v>
      </c>
      <c r="Z94" s="5">
        <f t="shared" si="9"/>
        <v>18.82</v>
      </c>
      <c r="AA94" s="33">
        <v>0</v>
      </c>
      <c r="AB94" s="33">
        <v>6.14</v>
      </c>
      <c r="AC94" s="33">
        <v>6.03</v>
      </c>
      <c r="AD94" s="33">
        <v>4.16</v>
      </c>
      <c r="AE94" s="33">
        <v>2.4900000000000002</v>
      </c>
      <c r="AF94" s="56"/>
      <c r="AG94" s="56"/>
      <c r="AH94" s="56"/>
      <c r="AI94" s="56"/>
      <c r="AJ94" s="56"/>
      <c r="AK94" s="56"/>
      <c r="AL94" s="56">
        <v>566495.76</v>
      </c>
      <c r="AM94" s="56"/>
      <c r="AN94" s="56"/>
      <c r="AO94" s="56">
        <v>612370.84</v>
      </c>
      <c r="AP94" s="56">
        <v>7102.73</v>
      </c>
      <c r="AQ94" s="56">
        <v>305358.31</v>
      </c>
      <c r="AR94" s="56">
        <v>259467.7</v>
      </c>
      <c r="AS94" s="56">
        <v>130644.73</v>
      </c>
      <c r="AT94" s="56">
        <v>7000.9219999999996</v>
      </c>
      <c r="AU94" s="56">
        <v>173840.54</v>
      </c>
      <c r="AV94" s="56">
        <v>150778.28</v>
      </c>
      <c r="AW94" s="56">
        <v>73628.649999999994</v>
      </c>
      <c r="AX94" s="56">
        <v>596.83299999999997</v>
      </c>
      <c r="AY94" s="56">
        <v>1047359.83</v>
      </c>
      <c r="AZ94" s="56">
        <v>1077737.3700000001</v>
      </c>
      <c r="BA94" s="56">
        <v>395436.74</v>
      </c>
      <c r="BB94" s="56">
        <v>0</v>
      </c>
      <c r="BC94" s="56">
        <v>0</v>
      </c>
      <c r="BD94" s="56">
        <v>0</v>
      </c>
      <c r="BE94" s="56">
        <v>0</v>
      </c>
      <c r="BF94" s="96">
        <v>73237</v>
      </c>
      <c r="BG94" s="56">
        <v>246410.59</v>
      </c>
      <c r="BH94" s="56">
        <v>188463.97</v>
      </c>
      <c r="BI94" s="56">
        <v>57946.62</v>
      </c>
      <c r="BJ94" s="56">
        <v>0</v>
      </c>
      <c r="BK94" s="56">
        <v>0</v>
      </c>
      <c r="BL94" s="56">
        <v>0</v>
      </c>
      <c r="BM94" s="56">
        <v>0</v>
      </c>
      <c r="BN94" s="96">
        <v>226.529</v>
      </c>
      <c r="BO94" s="56">
        <v>18294.080000000002</v>
      </c>
      <c r="BP94" s="56">
        <v>17119.349999999999</v>
      </c>
      <c r="BQ94" s="56">
        <v>6096.18</v>
      </c>
      <c r="BR94" s="48">
        <f>SUM(BR281)/AQ279*AQ94</f>
        <v>288817.41586334503</v>
      </c>
      <c r="BS94" s="48">
        <f>SUM(BS281)/AR279*AR94</f>
        <v>271889.45295842004</v>
      </c>
      <c r="BT94" s="48">
        <f>SUM(BT281)/AS279*AS94</f>
        <v>16989.87400091191</v>
      </c>
      <c r="BU94" s="53"/>
      <c r="BV94" s="48">
        <f>SUM(BV281)/AU279*AU94</f>
        <v>175129.81126823623</v>
      </c>
      <c r="BW94" s="48">
        <f>SUM(BW281)/AV279*AV94</f>
        <v>161366.25720414586</v>
      </c>
      <c r="BX94" s="48">
        <f>SUM(BX281)/AW279*AW94</f>
        <v>17303.126511770679</v>
      </c>
      <c r="BY94" s="53"/>
      <c r="BZ94" s="48">
        <f>SUM(BZ281)/AY279*AY94</f>
        <v>1052137.8692258266</v>
      </c>
      <c r="CA94" s="48">
        <f>SUM(CA281)/AZ279*AZ94</f>
        <v>1096880.5192096136</v>
      </c>
      <c r="CB94" s="48">
        <f>SUM(CB281)/BA279*BA94</f>
        <v>118531.22956717901</v>
      </c>
      <c r="CC94" s="53"/>
      <c r="CD94" s="48">
        <f>SUM(CD281)/BC279*BC94</f>
        <v>0</v>
      </c>
      <c r="CE94" s="48">
        <f>SUM(CE281)/BD279*BD94</f>
        <v>0</v>
      </c>
      <c r="CF94" s="48">
        <f>SUM(CF281)/BE279*BE94</f>
        <v>0</v>
      </c>
      <c r="CG94" s="53"/>
      <c r="CH94" s="48">
        <f>SUM(CH281)/BG279*BG94</f>
        <v>263580.46955402655</v>
      </c>
      <c r="CI94" s="48">
        <f>SUM(CI281)/BH279*BH94</f>
        <v>238689.34165034321</v>
      </c>
      <c r="CJ94" s="48">
        <f>SUM(CJ281)/BI279*BI94</f>
        <v>11887.094460787654</v>
      </c>
      <c r="CK94" s="53"/>
      <c r="CL94" s="48">
        <f>SUM(CL281)/BK279*BK94</f>
        <v>0</v>
      </c>
      <c r="CM94" s="48">
        <f>SUM(CM281)/BL279*BL94</f>
        <v>0</v>
      </c>
      <c r="CN94" s="48">
        <f>SUM(CN281)/BM279*BM94</f>
        <v>0</v>
      </c>
      <c r="CO94" s="53"/>
      <c r="CP94" s="48">
        <f t="shared" si="11"/>
        <v>226.529</v>
      </c>
      <c r="CQ94" s="48">
        <f t="shared" si="12"/>
        <v>226.529</v>
      </c>
      <c r="CR94" s="48">
        <f t="shared" si="13"/>
        <v>0</v>
      </c>
      <c r="CS94" s="53"/>
      <c r="CT94" s="56">
        <v>1</v>
      </c>
      <c r="CU94" s="56">
        <v>1</v>
      </c>
      <c r="CV94" s="56">
        <v>0</v>
      </c>
      <c r="CW94" s="56">
        <v>996.52</v>
      </c>
      <c r="CX94" s="52"/>
      <c r="CY94" s="52">
        <v>7</v>
      </c>
      <c r="CZ94" s="52">
        <v>303794.05</v>
      </c>
    </row>
    <row r="95" spans="1:108" x14ac:dyDescent="0.2">
      <c r="A95" s="56">
        <v>79</v>
      </c>
      <c r="B95" s="66" t="s">
        <v>165</v>
      </c>
      <c r="C95" s="56"/>
      <c r="D95" s="60" t="s">
        <v>20</v>
      </c>
      <c r="E95" s="32">
        <v>42736</v>
      </c>
      <c r="F95" s="32">
        <v>43100</v>
      </c>
      <c r="G95" s="60" t="s">
        <v>20</v>
      </c>
      <c r="H95" s="48">
        <v>98100</v>
      </c>
      <c r="I95" s="56"/>
      <c r="J95" s="56">
        <v>150677.42000000001</v>
      </c>
      <c r="K95" s="37">
        <f t="shared" si="10"/>
        <v>263004.83999999997</v>
      </c>
      <c r="L95" s="56">
        <v>138443.57999999999</v>
      </c>
      <c r="M95" s="56">
        <v>65324.160000000003</v>
      </c>
      <c r="N95" s="56">
        <v>59237.1</v>
      </c>
      <c r="O95" s="56">
        <v>235565.02</v>
      </c>
      <c r="P95" s="37">
        <f t="shared" si="8"/>
        <v>235565.02</v>
      </c>
      <c r="Q95" s="37"/>
      <c r="R95" s="37"/>
      <c r="S95" s="37"/>
      <c r="T95" s="37"/>
      <c r="U95" s="37"/>
      <c r="V95" s="48">
        <v>151900</v>
      </c>
      <c r="W95" s="56"/>
      <c r="X95" s="56">
        <v>178117.24</v>
      </c>
      <c r="Y95" s="75">
        <v>83</v>
      </c>
      <c r="Z95" s="5">
        <f t="shared" si="9"/>
        <v>18.14</v>
      </c>
      <c r="AA95" s="33">
        <v>0</v>
      </c>
      <c r="AB95" s="33">
        <v>3.95</v>
      </c>
      <c r="AC95" s="33">
        <v>6.03</v>
      </c>
      <c r="AD95" s="33">
        <v>4.16</v>
      </c>
      <c r="AE95" s="33">
        <v>4</v>
      </c>
      <c r="AF95" s="56"/>
      <c r="AG95" s="56"/>
      <c r="AH95" s="56"/>
      <c r="AI95" s="56"/>
      <c r="AJ95" s="56"/>
      <c r="AK95" s="56"/>
      <c r="AL95" s="56">
        <v>142485.87</v>
      </c>
      <c r="AM95" s="56"/>
      <c r="AN95" s="56"/>
      <c r="AO95" s="56">
        <v>202930.3</v>
      </c>
      <c r="AP95" s="56">
        <v>3057.41</v>
      </c>
      <c r="AQ95" s="56">
        <v>146857.95000000001</v>
      </c>
      <c r="AR95" s="56">
        <v>111715</v>
      </c>
      <c r="AS95" s="56">
        <v>120246.66</v>
      </c>
      <c r="AT95" s="56">
        <v>3056.2139999999999</v>
      </c>
      <c r="AU95" s="56">
        <v>79402.34</v>
      </c>
      <c r="AV95" s="56">
        <v>64259.06</v>
      </c>
      <c r="AW95" s="56">
        <v>67144.23</v>
      </c>
      <c r="AX95" s="56">
        <v>0</v>
      </c>
      <c r="AY95" s="56">
        <v>0</v>
      </c>
      <c r="AZ95" s="56">
        <v>0</v>
      </c>
      <c r="BA95" s="56">
        <v>0</v>
      </c>
      <c r="BB95" s="56">
        <v>0</v>
      </c>
      <c r="BC95" s="56">
        <v>0</v>
      </c>
      <c r="BD95" s="56">
        <v>0</v>
      </c>
      <c r="BE95" s="56">
        <v>0</v>
      </c>
      <c r="BF95" s="96">
        <v>39081</v>
      </c>
      <c r="BG95" s="56">
        <v>131610.72</v>
      </c>
      <c r="BH95" s="56">
        <v>87240.78</v>
      </c>
      <c r="BI95" s="56">
        <v>44369.94</v>
      </c>
      <c r="BJ95" s="56">
        <v>0</v>
      </c>
      <c r="BK95" s="56">
        <v>0</v>
      </c>
      <c r="BL95" s="56">
        <v>0</v>
      </c>
      <c r="BM95" s="56">
        <v>0</v>
      </c>
      <c r="BN95" s="96">
        <v>102.928</v>
      </c>
      <c r="BO95" s="56">
        <v>8312.5</v>
      </c>
      <c r="BP95" s="56">
        <v>7034.25</v>
      </c>
      <c r="BQ95" s="56">
        <v>6659.46</v>
      </c>
      <c r="BR95" s="48">
        <f>SUM(BR281)/AQ279*AQ95</f>
        <v>138902.8306384992</v>
      </c>
      <c r="BS95" s="48">
        <f>SUM(BS281)/AR279*AR95</f>
        <v>117063.24231204846</v>
      </c>
      <c r="BT95" s="48">
        <f>SUM(BT281)/AS279*AS95</f>
        <v>15637.642654475952</v>
      </c>
      <c r="BU95" s="53"/>
      <c r="BV95" s="48">
        <f>SUM(BV281)/AU279*AU95</f>
        <v>79991.219645638033</v>
      </c>
      <c r="BW95" s="48">
        <f>SUM(BW281)/AV279*AV95</f>
        <v>68771.470291720005</v>
      </c>
      <c r="BX95" s="48">
        <f>SUM(BX281)/AW279*AW95</f>
        <v>15779.253133466773</v>
      </c>
      <c r="BY95" s="53"/>
      <c r="BZ95" s="48">
        <f>SUM(BZ281)/AY279*AY95</f>
        <v>0</v>
      </c>
      <c r="CA95" s="48">
        <f>SUM(CA281)/AZ279*AZ95</f>
        <v>0</v>
      </c>
      <c r="CB95" s="48">
        <f>SUM(CB281)/BA279*BA95</f>
        <v>0</v>
      </c>
      <c r="CC95" s="53"/>
      <c r="CD95" s="48">
        <f>SUM(CD281)/BC279*BC95</f>
        <v>0</v>
      </c>
      <c r="CE95" s="48">
        <f>SUM(CE281)/BD279*BD95</f>
        <v>0</v>
      </c>
      <c r="CF95" s="48">
        <f>SUM(CF281)/BE279*BE95</f>
        <v>0</v>
      </c>
      <c r="CG95" s="53"/>
      <c r="CH95" s="48">
        <f>SUM(CH281)/BG279*BG95</f>
        <v>140781.34943771496</v>
      </c>
      <c r="CI95" s="48">
        <f>SUM(CI281)/BH279*BH95</f>
        <v>110490.31994424414</v>
      </c>
      <c r="CJ95" s="48">
        <f>SUM(CJ281)/BI279*BI95</f>
        <v>9101.9919367079656</v>
      </c>
      <c r="CK95" s="53"/>
      <c r="CL95" s="48">
        <f>SUM(CL281)/BK279*BK95</f>
        <v>0</v>
      </c>
      <c r="CM95" s="48">
        <f>SUM(CM281)/BL279*BL95</f>
        <v>0</v>
      </c>
      <c r="CN95" s="48">
        <f>SUM(CN281)/BM279*BM95</f>
        <v>0</v>
      </c>
      <c r="CO95" s="53"/>
      <c r="CP95" s="48">
        <f t="shared" si="11"/>
        <v>102.928</v>
      </c>
      <c r="CQ95" s="48">
        <f t="shared" si="12"/>
        <v>102.928</v>
      </c>
      <c r="CR95" s="48">
        <f t="shared" si="13"/>
        <v>0</v>
      </c>
      <c r="CS95" s="53"/>
      <c r="CT95" s="56"/>
      <c r="CU95" s="56"/>
      <c r="CV95" s="56"/>
      <c r="CW95" s="56"/>
      <c r="CX95" s="52"/>
      <c r="CY95" s="52">
        <v>7</v>
      </c>
      <c r="CZ95" s="52">
        <v>92888</v>
      </c>
    </row>
    <row r="96" spans="1:108" x14ac:dyDescent="0.2">
      <c r="A96" s="56">
        <v>80</v>
      </c>
      <c r="B96" s="66" t="s">
        <v>166</v>
      </c>
      <c r="C96" s="56"/>
      <c r="D96" s="60" t="s">
        <v>20</v>
      </c>
      <c r="E96" s="32">
        <v>42736</v>
      </c>
      <c r="F96" s="32">
        <v>43100</v>
      </c>
      <c r="G96" s="60" t="s">
        <v>20</v>
      </c>
      <c r="H96" s="48">
        <v>37600</v>
      </c>
      <c r="I96" s="56"/>
      <c r="J96" s="56">
        <v>1216.26</v>
      </c>
      <c r="K96" s="37">
        <f t="shared" si="10"/>
        <v>14935.08</v>
      </c>
      <c r="L96" s="56">
        <v>6391.2</v>
      </c>
      <c r="M96" s="56">
        <v>4665.6000000000004</v>
      </c>
      <c r="N96" s="56">
        <v>3878.28</v>
      </c>
      <c r="O96" s="56">
        <v>15229.59</v>
      </c>
      <c r="P96" s="37">
        <f t="shared" si="8"/>
        <v>15229.59</v>
      </c>
      <c r="Q96" s="37"/>
      <c r="R96" s="37"/>
      <c r="S96" s="37"/>
      <c r="T96" s="37"/>
      <c r="U96" s="37"/>
      <c r="V96" s="48">
        <v>41300</v>
      </c>
      <c r="W96" s="56"/>
      <c r="X96" s="56">
        <v>921.75</v>
      </c>
      <c r="Y96" s="75">
        <v>1587.7</v>
      </c>
      <c r="Z96" s="5">
        <f>SUM(AA96:AE96)</f>
        <v>15.7</v>
      </c>
      <c r="AA96" s="33">
        <v>0</v>
      </c>
      <c r="AB96" s="33">
        <v>3.95</v>
      </c>
      <c r="AC96" s="33">
        <v>3.59</v>
      </c>
      <c r="AD96" s="33">
        <v>4.16</v>
      </c>
      <c r="AE96" s="33">
        <v>4</v>
      </c>
      <c r="AF96" s="56"/>
      <c r="AG96" s="56"/>
      <c r="AH96" s="56"/>
      <c r="AI96" s="56"/>
      <c r="AJ96" s="56"/>
      <c r="AK96" s="56"/>
      <c r="AL96" s="56">
        <v>3207.43</v>
      </c>
      <c r="AM96" s="56"/>
      <c r="AN96" s="56"/>
      <c r="AO96" s="56">
        <v>3349.22</v>
      </c>
      <c r="AP96" s="56">
        <v>455.9</v>
      </c>
      <c r="AQ96" s="56">
        <v>23299.29</v>
      </c>
      <c r="AR96" s="56">
        <v>22967.86</v>
      </c>
      <c r="AS96" s="56">
        <v>2286.75</v>
      </c>
      <c r="AT96" s="56">
        <v>455.89800000000002</v>
      </c>
      <c r="AU96" s="56">
        <v>11162.05</v>
      </c>
      <c r="AV96" s="56">
        <v>11329.08</v>
      </c>
      <c r="AW96" s="56">
        <v>979.22</v>
      </c>
      <c r="AX96" s="56">
        <v>0</v>
      </c>
      <c r="AY96" s="56">
        <v>0</v>
      </c>
      <c r="AZ96" s="56">
        <v>0</v>
      </c>
      <c r="BA96" s="56">
        <v>0</v>
      </c>
      <c r="BB96" s="56">
        <v>0</v>
      </c>
      <c r="BC96" s="56">
        <v>0</v>
      </c>
      <c r="BD96" s="56">
        <v>0</v>
      </c>
      <c r="BE96" s="56">
        <v>0</v>
      </c>
      <c r="BF96" s="96">
        <v>0</v>
      </c>
      <c r="BG96" s="56">
        <v>0</v>
      </c>
      <c r="BH96" s="56">
        <v>0</v>
      </c>
      <c r="BI96" s="56">
        <v>0</v>
      </c>
      <c r="BJ96" s="56">
        <v>0</v>
      </c>
      <c r="BK96" s="56">
        <v>0</v>
      </c>
      <c r="BL96" s="56">
        <v>0</v>
      </c>
      <c r="BM96" s="56">
        <v>0</v>
      </c>
      <c r="BN96" s="96">
        <v>16.321999999999999</v>
      </c>
      <c r="BO96" s="56">
        <v>1317.05</v>
      </c>
      <c r="BP96" s="56">
        <v>1339.66</v>
      </c>
      <c r="BQ96" s="56">
        <v>83.25</v>
      </c>
      <c r="BR96" s="48">
        <f>SUM(BR281)/AQ279*AQ96</f>
        <v>22037.195350114023</v>
      </c>
      <c r="BS96" s="48">
        <f>SUM(BS281)/AR279*AR96</f>
        <v>24067.423001111805</v>
      </c>
      <c r="BT96" s="48">
        <f>SUM(BT281)/AS279*AS96</f>
        <v>297.38355593513268</v>
      </c>
      <c r="BU96" s="53"/>
      <c r="BV96" s="48">
        <f>SUM(BV281)/AU279*AU96</f>
        <v>11244.832246072268</v>
      </c>
      <c r="BW96" s="48">
        <f>SUM(BW281)/AV279*AV96</f>
        <v>12124.632521118725</v>
      </c>
      <c r="BX96" s="48">
        <f>SUM(BX281)/AW279*AW96</f>
        <v>230.12193681204377</v>
      </c>
      <c r="BY96" s="53"/>
      <c r="BZ96" s="48">
        <f>SUM(BZ281)/AY279*AY96</f>
        <v>0</v>
      </c>
      <c r="CA96" s="48">
        <f>SUM(CA281)/AZ279*AZ96</f>
        <v>0</v>
      </c>
      <c r="CB96" s="48">
        <f>SUM(CB281)/BA279*BA96</f>
        <v>0</v>
      </c>
      <c r="CC96" s="53"/>
      <c r="CD96" s="48">
        <f>SUM(CD281)/BC279*BC96</f>
        <v>0</v>
      </c>
      <c r="CE96" s="48">
        <f>SUM(CE281)/BD279*BD96</f>
        <v>0</v>
      </c>
      <c r="CF96" s="48">
        <f>SUM(CF281)/BE279*BE96</f>
        <v>0</v>
      </c>
      <c r="CG96" s="53"/>
      <c r="CH96" s="48">
        <f>SUM(CH281)/BG279*BG96</f>
        <v>0</v>
      </c>
      <c r="CI96" s="48">
        <f>SUM(CI281)/BH279*BH96</f>
        <v>0</v>
      </c>
      <c r="CJ96" s="48">
        <f>SUM(CJ281)/BI279*BI96</f>
        <v>0</v>
      </c>
      <c r="CK96" s="53"/>
      <c r="CL96" s="48">
        <f>SUM(CL281)/BK279*BK96</f>
        <v>0</v>
      </c>
      <c r="CM96" s="48">
        <f>SUM(CM281)/BL279*BL96</f>
        <v>0</v>
      </c>
      <c r="CN96" s="48">
        <f>SUM(CN281)/BM279*BM96</f>
        <v>0</v>
      </c>
      <c r="CO96" s="53"/>
      <c r="CP96" s="48">
        <f t="shared" si="11"/>
        <v>16.321999999999999</v>
      </c>
      <c r="CQ96" s="48">
        <f t="shared" si="12"/>
        <v>16.321999999999999</v>
      </c>
      <c r="CR96" s="48">
        <f t="shared" si="13"/>
        <v>0</v>
      </c>
      <c r="CS96" s="53"/>
      <c r="CT96" s="56">
        <v>1</v>
      </c>
      <c r="CU96" s="56">
        <v>1</v>
      </c>
      <c r="CV96" s="56">
        <v>0</v>
      </c>
      <c r="CW96" s="56">
        <v>88.91</v>
      </c>
      <c r="CX96" s="52"/>
      <c r="CY96" s="52"/>
      <c r="CZ96" s="52"/>
    </row>
    <row r="97" spans="1:108" x14ac:dyDescent="0.2">
      <c r="A97" s="56">
        <v>81</v>
      </c>
      <c r="B97" s="66" t="s">
        <v>167</v>
      </c>
      <c r="C97" s="56"/>
      <c r="D97" s="60" t="s">
        <v>20</v>
      </c>
      <c r="E97" s="32">
        <v>42736</v>
      </c>
      <c r="F97" s="32">
        <v>43100</v>
      </c>
      <c r="G97" s="60" t="s">
        <v>20</v>
      </c>
      <c r="H97" s="48">
        <v>42700</v>
      </c>
      <c r="I97" s="56"/>
      <c r="J97" s="56">
        <v>1023</v>
      </c>
      <c r="K97" s="37">
        <f t="shared" si="10"/>
        <v>25229.820000000003</v>
      </c>
      <c r="L97" s="56">
        <v>11781.12</v>
      </c>
      <c r="M97" s="56">
        <v>7344</v>
      </c>
      <c r="N97" s="56">
        <v>6104.7</v>
      </c>
      <c r="O97" s="56">
        <v>25173.14</v>
      </c>
      <c r="P97" s="37">
        <f t="shared" si="8"/>
        <v>25173.14</v>
      </c>
      <c r="Q97" s="37"/>
      <c r="R97" s="37"/>
      <c r="S97" s="37"/>
      <c r="T97" s="37"/>
      <c r="U97" s="37"/>
      <c r="V97" s="48">
        <v>49400</v>
      </c>
      <c r="W97" s="56"/>
      <c r="X97" s="56">
        <v>1079.68</v>
      </c>
      <c r="Y97" s="75">
        <v>77</v>
      </c>
      <c r="Z97" s="5">
        <f t="shared" si="9"/>
        <v>16.87</v>
      </c>
      <c r="AA97" s="33">
        <v>0</v>
      </c>
      <c r="AB97" s="33">
        <v>5.12</v>
      </c>
      <c r="AC97" s="33">
        <v>3.59</v>
      </c>
      <c r="AD97" s="33">
        <v>4.16</v>
      </c>
      <c r="AE97" s="33">
        <v>4</v>
      </c>
      <c r="AF97" s="56"/>
      <c r="AG97" s="56"/>
      <c r="AH97" s="56"/>
      <c r="AI97" s="56"/>
      <c r="AJ97" s="56"/>
      <c r="AK97" s="56"/>
      <c r="AL97" s="56">
        <v>377.86</v>
      </c>
      <c r="AM97" s="56"/>
      <c r="AN97" s="56"/>
      <c r="AO97" s="56">
        <v>4589.8999999999996</v>
      </c>
      <c r="AP97" s="56">
        <v>102.29</v>
      </c>
      <c r="AQ97" s="56">
        <v>4245.28</v>
      </c>
      <c r="AR97" s="56">
        <v>4072.41</v>
      </c>
      <c r="AS97" s="56">
        <v>394.38</v>
      </c>
      <c r="AT97" s="56">
        <v>102.294</v>
      </c>
      <c r="AU97" s="56">
        <v>2511.6999999999998</v>
      </c>
      <c r="AV97" s="56">
        <v>2472.6799999999998</v>
      </c>
      <c r="AW97" s="56">
        <v>168.88</v>
      </c>
      <c r="AX97" s="56">
        <v>15.862</v>
      </c>
      <c r="AY97" s="56">
        <v>27989.040000000001</v>
      </c>
      <c r="AZ97" s="56">
        <v>23976.76</v>
      </c>
      <c r="BA97" s="56">
        <v>4012.28</v>
      </c>
      <c r="BB97" s="56">
        <v>0</v>
      </c>
      <c r="BC97" s="56">
        <v>0</v>
      </c>
      <c r="BD97" s="56">
        <v>0</v>
      </c>
      <c r="BE97" s="56">
        <v>0</v>
      </c>
      <c r="BF97" s="96">
        <v>0</v>
      </c>
      <c r="BG97" s="56">
        <v>0</v>
      </c>
      <c r="BH97" s="56">
        <v>0</v>
      </c>
      <c r="BI97" s="56">
        <v>0</v>
      </c>
      <c r="BJ97" s="56">
        <v>0</v>
      </c>
      <c r="BK97" s="56">
        <v>0</v>
      </c>
      <c r="BL97" s="56">
        <v>0</v>
      </c>
      <c r="BM97" s="56">
        <v>0</v>
      </c>
      <c r="BN97" s="96">
        <v>6.1559999999999997</v>
      </c>
      <c r="BO97" s="56">
        <v>496.86</v>
      </c>
      <c r="BP97" s="56">
        <v>508.99</v>
      </c>
      <c r="BQ97" s="56">
        <v>14.36</v>
      </c>
      <c r="BR97" s="48">
        <f>SUM(BR281)/AQ279*AQ97</f>
        <v>4015.318264030022</v>
      </c>
      <c r="BS97" s="48">
        <f>SUM(BS281)/AR279*AR97</f>
        <v>4267.3724980889692</v>
      </c>
      <c r="BT97" s="48">
        <f>SUM(BT281)/AS279*AS97</f>
        <v>51.287690735628132</v>
      </c>
      <c r="BU97" s="53"/>
      <c r="BV97" s="48">
        <f>SUM(BV281)/AU279*AU97</f>
        <v>2530.3277760321553</v>
      </c>
      <c r="BW97" s="48">
        <f>SUM(BW281)/AV279*AV97</f>
        <v>2646.3169420923718</v>
      </c>
      <c r="BX97" s="48">
        <f>SUM(BX281)/AW279*AW97</f>
        <v>39.687703160492994</v>
      </c>
      <c r="BY97" s="53"/>
      <c r="BZ97" s="48">
        <f>SUM(BZ281)/AY279*AY97</f>
        <v>28116.725564390254</v>
      </c>
      <c r="CA97" s="48">
        <f>SUM(CA281)/AZ279*AZ97</f>
        <v>24402.643621575717</v>
      </c>
      <c r="CB97" s="48">
        <f>SUM(CB281)/BA279*BA97</f>
        <v>1202.6714608455477</v>
      </c>
      <c r="CC97" s="53"/>
      <c r="CD97" s="48">
        <f>SUM(CD281)/BC279*BC97</f>
        <v>0</v>
      </c>
      <c r="CE97" s="48">
        <f>SUM(CE281)/BD279*BD97</f>
        <v>0</v>
      </c>
      <c r="CF97" s="48">
        <f>SUM(CF281)/BE279*BE97</f>
        <v>0</v>
      </c>
      <c r="CG97" s="53"/>
      <c r="CH97" s="48">
        <f>SUM(CH281)/BG279*BG97</f>
        <v>0</v>
      </c>
      <c r="CI97" s="48">
        <f>SUM(CI281)/BH279*BH97</f>
        <v>0</v>
      </c>
      <c r="CJ97" s="48">
        <f>SUM(CJ281)/BI279*BI97</f>
        <v>0</v>
      </c>
      <c r="CK97" s="53"/>
      <c r="CL97" s="48">
        <f>SUM(CL281)/BK279*BK97</f>
        <v>0</v>
      </c>
      <c r="CM97" s="48">
        <f>SUM(CM281)/BL279*BL97</f>
        <v>0</v>
      </c>
      <c r="CN97" s="48">
        <f>SUM(CN281)/BM279*BM97</f>
        <v>0</v>
      </c>
      <c r="CO97" s="53"/>
      <c r="CP97" s="48">
        <f t="shared" si="11"/>
        <v>6.1559999999999997</v>
      </c>
      <c r="CQ97" s="48">
        <f t="shared" si="12"/>
        <v>6.1559999999999997</v>
      </c>
      <c r="CR97" s="48">
        <f t="shared" si="13"/>
        <v>0</v>
      </c>
      <c r="CS97" s="53"/>
      <c r="CT97" s="56"/>
      <c r="CU97" s="56"/>
      <c r="CV97" s="56"/>
      <c r="CW97" s="56"/>
      <c r="CX97" s="52"/>
      <c r="CY97" s="52"/>
      <c r="CZ97" s="52"/>
    </row>
    <row r="98" spans="1:108" x14ac:dyDescent="0.2">
      <c r="A98" s="56">
        <v>82</v>
      </c>
      <c r="B98" s="66" t="s">
        <v>168</v>
      </c>
      <c r="C98" s="56"/>
      <c r="D98" s="60" t="s">
        <v>20</v>
      </c>
      <c r="E98" s="32">
        <v>42736</v>
      </c>
      <c r="F98" s="32">
        <v>43100</v>
      </c>
      <c r="G98" s="60" t="s">
        <v>20</v>
      </c>
      <c r="H98" s="48">
        <v>37700</v>
      </c>
      <c r="I98" s="56"/>
      <c r="J98" s="56">
        <v>54762.53</v>
      </c>
      <c r="K98" s="37">
        <f t="shared" si="10"/>
        <v>751423.38</v>
      </c>
      <c r="L98" s="56">
        <v>428288.4</v>
      </c>
      <c r="M98" s="56">
        <v>161769.60000000001</v>
      </c>
      <c r="N98" s="56">
        <v>161365.38</v>
      </c>
      <c r="O98" s="56">
        <v>722677.38</v>
      </c>
      <c r="P98" s="37">
        <f t="shared" si="8"/>
        <v>722677.38</v>
      </c>
      <c r="Q98" s="37"/>
      <c r="R98" s="37"/>
      <c r="S98" s="37"/>
      <c r="T98" s="37"/>
      <c r="U98" s="37"/>
      <c r="V98" s="48">
        <v>-26000</v>
      </c>
      <c r="W98" s="56"/>
      <c r="X98" s="56">
        <v>83508.53</v>
      </c>
      <c r="Y98" s="75">
        <v>252.5</v>
      </c>
      <c r="Z98" s="5">
        <f>SUM(AA98:AE98)</f>
        <v>19.010000000000002</v>
      </c>
      <c r="AA98" s="33">
        <v>0</v>
      </c>
      <c r="AB98" s="33">
        <v>5.62</v>
      </c>
      <c r="AC98" s="33">
        <v>6.03</v>
      </c>
      <c r="AD98" s="33">
        <v>4.16</v>
      </c>
      <c r="AE98" s="33">
        <v>3.2</v>
      </c>
      <c r="AF98" s="56"/>
      <c r="AG98" s="56"/>
      <c r="AH98" s="56"/>
      <c r="AI98" s="56"/>
      <c r="AJ98" s="56"/>
      <c r="AK98" s="56"/>
      <c r="AL98" s="56">
        <v>158251.28</v>
      </c>
      <c r="AM98" s="56"/>
      <c r="AN98" s="56"/>
      <c r="AO98" s="56">
        <v>225973.33</v>
      </c>
      <c r="AP98" s="56">
        <v>8144.37</v>
      </c>
      <c r="AQ98" s="56">
        <v>359816.79</v>
      </c>
      <c r="AR98" s="56">
        <v>331105.3</v>
      </c>
      <c r="AS98" s="56">
        <v>52753.74</v>
      </c>
      <c r="AT98" s="56">
        <v>8144.3689999999997</v>
      </c>
      <c r="AU98" s="56">
        <v>199408.78</v>
      </c>
      <c r="AV98" s="56">
        <v>184853.42</v>
      </c>
      <c r="AW98" s="56">
        <v>28493.9</v>
      </c>
      <c r="AX98" s="56">
        <v>505.779</v>
      </c>
      <c r="AY98" s="56">
        <v>885900.03</v>
      </c>
      <c r="AZ98" s="56">
        <v>866670.16</v>
      </c>
      <c r="BA98" s="56">
        <v>137944.15</v>
      </c>
      <c r="BB98" s="56">
        <v>0</v>
      </c>
      <c r="BC98" s="56">
        <v>0</v>
      </c>
      <c r="BD98" s="56">
        <v>0</v>
      </c>
      <c r="BE98" s="56">
        <v>0</v>
      </c>
      <c r="BF98" s="96">
        <v>82630.83</v>
      </c>
      <c r="BG98" s="56">
        <v>278661.59000000003</v>
      </c>
      <c r="BH98" s="56">
        <v>238032.65</v>
      </c>
      <c r="BI98" s="56">
        <v>40628.94</v>
      </c>
      <c r="BJ98" s="56">
        <v>0</v>
      </c>
      <c r="BK98" s="56">
        <v>0</v>
      </c>
      <c r="BL98" s="56">
        <v>0</v>
      </c>
      <c r="BM98" s="56">
        <v>0</v>
      </c>
      <c r="BN98" s="96">
        <v>282.50900000000001</v>
      </c>
      <c r="BO98" s="56">
        <v>22798.14</v>
      </c>
      <c r="BP98" s="56">
        <v>21861.65</v>
      </c>
      <c r="BQ98" s="56">
        <v>2492.6999999999998</v>
      </c>
      <c r="BR98" s="48">
        <f>SUM(BR281)/AQ279*AQ98</f>
        <v>340325.94518892863</v>
      </c>
      <c r="BS98" s="48">
        <f>SUM(BS281)/AR279*AR98</f>
        <v>346956.63039612852</v>
      </c>
      <c r="BT98" s="48">
        <f>SUM(BT281)/AS279*AS98</f>
        <v>6860.4328370296034</v>
      </c>
      <c r="BU98" s="53"/>
      <c r="BV98" s="48">
        <f>SUM(BV281)/AU279*AU98</f>
        <v>200887.67560563973</v>
      </c>
      <c r="BW98" s="48">
        <f>SUM(BW281)/AV279*AV98</f>
        <v>197834.227295775</v>
      </c>
      <c r="BX98" s="48">
        <f>SUM(BX281)/AW279*AW98</f>
        <v>6696.2188837326594</v>
      </c>
      <c r="BY98" s="53"/>
      <c r="BZ98" s="48">
        <f>SUM(BZ281)/AY279*AY98</f>
        <v>889941.49213388865</v>
      </c>
      <c r="CA98" s="48">
        <f>SUM(CA281)/AZ279*AZ98</f>
        <v>882064.25938842481</v>
      </c>
      <c r="CB98" s="48">
        <f>SUM(CB281)/BA279*BA98</f>
        <v>41348.433408335746</v>
      </c>
      <c r="CC98" s="53"/>
      <c r="CD98" s="48">
        <f>SUM(CD281)/BC279*BC98</f>
        <v>0</v>
      </c>
      <c r="CE98" s="48">
        <f>SUM(CE281)/BD279*BD98</f>
        <v>0</v>
      </c>
      <c r="CF98" s="48">
        <f>SUM(CF281)/BE279*BE98</f>
        <v>0</v>
      </c>
      <c r="CG98" s="53"/>
      <c r="CH98" s="48">
        <f>SUM(CH281)/BG279*BG98</f>
        <v>298078.71787844686</v>
      </c>
      <c r="CI98" s="48">
        <f>SUM(CI281)/BH279*BH98</f>
        <v>301468.00218517403</v>
      </c>
      <c r="CJ98" s="48">
        <f>SUM(CJ281)/BI279*BI98</f>
        <v>8334.5680493818963</v>
      </c>
      <c r="CK98" s="53"/>
      <c r="CL98" s="48">
        <f>SUM(CL281)/BK279*BK98</f>
        <v>0</v>
      </c>
      <c r="CM98" s="48">
        <f>SUM(CM281)/BL279*BL98</f>
        <v>0</v>
      </c>
      <c r="CN98" s="48">
        <f>SUM(CN281)/BM279*BM98</f>
        <v>0</v>
      </c>
      <c r="CO98" s="53"/>
      <c r="CP98" s="48">
        <f t="shared" si="11"/>
        <v>282.50900000000001</v>
      </c>
      <c r="CQ98" s="48">
        <f t="shared" si="12"/>
        <v>282.50900000000001</v>
      </c>
      <c r="CR98" s="48">
        <f t="shared" si="13"/>
        <v>0</v>
      </c>
      <c r="CS98" s="53"/>
      <c r="CT98" s="56">
        <v>1</v>
      </c>
      <c r="CU98" s="56">
        <v>1</v>
      </c>
      <c r="CV98" s="56">
        <v>0</v>
      </c>
      <c r="CW98" s="56">
        <v>3484.46</v>
      </c>
      <c r="CX98" s="52"/>
      <c r="CY98" s="52">
        <v>2</v>
      </c>
      <c r="CZ98" s="52">
        <v>53649</v>
      </c>
    </row>
    <row r="99" spans="1:108" x14ac:dyDescent="0.2">
      <c r="A99" s="56">
        <v>83</v>
      </c>
      <c r="B99" s="66" t="s">
        <v>169</v>
      </c>
      <c r="C99" s="56"/>
      <c r="D99" s="60" t="s">
        <v>20</v>
      </c>
      <c r="E99" s="32">
        <v>42736</v>
      </c>
      <c r="F99" s="32">
        <v>43100</v>
      </c>
      <c r="G99" s="60" t="s">
        <v>20</v>
      </c>
      <c r="H99" s="48">
        <v>39400</v>
      </c>
      <c r="I99" s="56">
        <v>-812.77</v>
      </c>
      <c r="J99" s="56">
        <v>0</v>
      </c>
      <c r="K99" s="37">
        <f t="shared" si="10"/>
        <v>15230.039999999999</v>
      </c>
      <c r="L99" s="56">
        <v>6517.38</v>
      </c>
      <c r="M99" s="56">
        <v>4757.76</v>
      </c>
      <c r="N99" s="56">
        <v>3954.9</v>
      </c>
      <c r="O99" s="56">
        <v>14436.37</v>
      </c>
      <c r="P99" s="37">
        <f t="shared" si="8"/>
        <v>14436.37</v>
      </c>
      <c r="Q99" s="37"/>
      <c r="R99" s="37"/>
      <c r="S99" s="37"/>
      <c r="T99" s="37"/>
      <c r="U99" s="37"/>
      <c r="V99" s="48">
        <v>43700</v>
      </c>
      <c r="W99" s="56">
        <v>-19.100000000000001</v>
      </c>
      <c r="X99" s="56">
        <v>0</v>
      </c>
      <c r="Y99" s="75">
        <v>2368.4499999999998</v>
      </c>
      <c r="Z99" s="5">
        <f>SUM(AA99:AE99)</f>
        <v>15.7</v>
      </c>
      <c r="AA99" s="33">
        <v>0</v>
      </c>
      <c r="AB99" s="33">
        <v>3.95</v>
      </c>
      <c r="AC99" s="33">
        <v>3.59</v>
      </c>
      <c r="AD99" s="33">
        <v>4.16</v>
      </c>
      <c r="AE99" s="33">
        <v>4</v>
      </c>
      <c r="AF99" s="56"/>
      <c r="AG99" s="56"/>
      <c r="AH99" s="56"/>
      <c r="AI99" s="56"/>
      <c r="AJ99" s="56"/>
      <c r="AK99" s="56">
        <v>-495.16</v>
      </c>
      <c r="AL99" s="56"/>
      <c r="AM99" s="56"/>
      <c r="AN99" s="56">
        <v>-26.86</v>
      </c>
      <c r="AO99" s="56"/>
      <c r="AP99" s="56">
        <v>190.19</v>
      </c>
      <c r="AQ99" s="56">
        <v>8083.44</v>
      </c>
      <c r="AR99" s="56">
        <v>7788.61</v>
      </c>
      <c r="AS99" s="56">
        <v>-15.83</v>
      </c>
      <c r="AT99" s="56">
        <v>190.18799999999999</v>
      </c>
      <c r="AU99" s="56">
        <v>4647.42</v>
      </c>
      <c r="AV99" s="56">
        <v>4475.49</v>
      </c>
      <c r="AW99" s="56">
        <v>-10.18</v>
      </c>
      <c r="AX99" s="56">
        <v>0</v>
      </c>
      <c r="AY99" s="56">
        <v>0</v>
      </c>
      <c r="AZ99" s="56">
        <v>0</v>
      </c>
      <c r="BA99" s="56">
        <v>0</v>
      </c>
      <c r="BB99" s="56">
        <v>0</v>
      </c>
      <c r="BC99" s="56">
        <v>0</v>
      </c>
      <c r="BD99" s="56">
        <v>0</v>
      </c>
      <c r="BE99" s="56">
        <v>0</v>
      </c>
      <c r="BF99" s="96">
        <v>0</v>
      </c>
      <c r="BG99" s="56">
        <v>0</v>
      </c>
      <c r="BH99" s="56">
        <v>0</v>
      </c>
      <c r="BI99" s="56">
        <v>0</v>
      </c>
      <c r="BJ99" s="56">
        <v>0</v>
      </c>
      <c r="BK99" s="56">
        <v>0</v>
      </c>
      <c r="BL99" s="56">
        <v>0</v>
      </c>
      <c r="BM99" s="56">
        <v>0</v>
      </c>
      <c r="BN99" s="96">
        <v>7.3470000000000004</v>
      </c>
      <c r="BO99" s="56">
        <v>595.75</v>
      </c>
      <c r="BP99" s="56">
        <v>594.21</v>
      </c>
      <c r="BQ99" s="56">
        <v>-0.85</v>
      </c>
      <c r="BR99" s="48">
        <f>SUM(BR281)/AQ279*AQ99</f>
        <v>7645.5697311345402</v>
      </c>
      <c r="BS99" s="48">
        <f>SUM(BS281)/AR279*AR99</f>
        <v>8161.4818037331042</v>
      </c>
      <c r="BT99" s="48">
        <f>SUM(BT281)/AS279*AS99</f>
        <v>-2.058634170964535</v>
      </c>
      <c r="BU99" s="53"/>
      <c r="BV99" s="48">
        <f>SUM(BV281)/AU279*AU99</f>
        <v>4681.8871333707684</v>
      </c>
      <c r="BW99" s="48">
        <f>SUM(BW281)/AV279*AV99</f>
        <v>4789.7685956795822</v>
      </c>
      <c r="BX99" s="48">
        <f>SUM(BX281)/AW279*AW99</f>
        <v>-2.3923544420524556</v>
      </c>
      <c r="BY99" s="53"/>
      <c r="BZ99" s="48">
        <f>SUM(BZ281)/AY279*AY99</f>
        <v>0</v>
      </c>
      <c r="CA99" s="48">
        <f>SUM(CA281)/AZ279*AZ99</f>
        <v>0</v>
      </c>
      <c r="CB99" s="48">
        <f>SUM(CB281)/BA279*BA99</f>
        <v>0</v>
      </c>
      <c r="CC99" s="53"/>
      <c r="CD99" s="48">
        <f>SUM(CD281)/BC279*BC99</f>
        <v>0</v>
      </c>
      <c r="CE99" s="48">
        <f>SUM(CE281)/BD279*BD99</f>
        <v>0</v>
      </c>
      <c r="CF99" s="48">
        <f>SUM(CF281)/BE279*BE99</f>
        <v>0</v>
      </c>
      <c r="CG99" s="53"/>
      <c r="CH99" s="48">
        <f>SUM(CH281)/BG279*BG99</f>
        <v>0</v>
      </c>
      <c r="CI99" s="48">
        <f>SUM(CI281)/BH279*BH99</f>
        <v>0</v>
      </c>
      <c r="CJ99" s="48">
        <f>SUM(CJ281)/BI279*BI99</f>
        <v>0</v>
      </c>
      <c r="CK99" s="53"/>
      <c r="CL99" s="48">
        <f>SUM(CL281)/BK279*BK99</f>
        <v>0</v>
      </c>
      <c r="CM99" s="48">
        <f>SUM(CM281)/BL279*BL99</f>
        <v>0</v>
      </c>
      <c r="CN99" s="48">
        <f>SUM(CN281)/BM279*BM99</f>
        <v>0</v>
      </c>
      <c r="CO99" s="53"/>
      <c r="CP99" s="48">
        <f t="shared" si="11"/>
        <v>7.3470000000000004</v>
      </c>
      <c r="CQ99" s="48">
        <f t="shared" si="12"/>
        <v>7.3470000000000004</v>
      </c>
      <c r="CR99" s="48">
        <f t="shared" si="13"/>
        <v>0</v>
      </c>
      <c r="CS99" s="53"/>
      <c r="CT99" s="56">
        <v>1</v>
      </c>
      <c r="CU99" s="56">
        <v>1</v>
      </c>
      <c r="CV99" s="56">
        <v>0</v>
      </c>
      <c r="CW99" s="56">
        <v>95.48</v>
      </c>
      <c r="CX99" s="52"/>
      <c r="CY99" s="52"/>
      <c r="CZ99" s="52"/>
    </row>
    <row r="100" spans="1:108" s="1" customFormat="1" x14ac:dyDescent="0.2">
      <c r="A100" s="53">
        <v>84</v>
      </c>
      <c r="B100" s="70" t="s">
        <v>170</v>
      </c>
      <c r="C100" s="53"/>
      <c r="D100" s="52" t="s">
        <v>20</v>
      </c>
      <c r="E100" s="68">
        <v>42736</v>
      </c>
      <c r="F100" s="68">
        <v>43100</v>
      </c>
      <c r="G100" s="52" t="s">
        <v>20</v>
      </c>
      <c r="H100" s="48">
        <v>26000</v>
      </c>
      <c r="I100" s="56"/>
      <c r="J100" s="56">
        <v>1308.1300000000001</v>
      </c>
      <c r="K100" s="37">
        <f t="shared" si="10"/>
        <v>16067.939999999999</v>
      </c>
      <c r="L100" s="56">
        <v>7502.94</v>
      </c>
      <c r="M100" s="56">
        <v>4677.12</v>
      </c>
      <c r="N100" s="56">
        <v>3887.88</v>
      </c>
      <c r="O100" s="56">
        <v>16905.400000000001</v>
      </c>
      <c r="P100" s="37">
        <f t="shared" si="8"/>
        <v>16905.400000000001</v>
      </c>
      <c r="Q100" s="48"/>
      <c r="R100" s="48"/>
      <c r="S100" s="48"/>
      <c r="T100" s="48"/>
      <c r="U100" s="48"/>
      <c r="V100" s="48">
        <v>30700</v>
      </c>
      <c r="W100" s="56"/>
      <c r="X100" s="56">
        <v>470.67</v>
      </c>
      <c r="Y100" s="76">
        <v>0</v>
      </c>
      <c r="Z100" s="5">
        <f t="shared" si="9"/>
        <v>16.87</v>
      </c>
      <c r="AA100" s="33">
        <v>0</v>
      </c>
      <c r="AB100" s="33">
        <v>5.12</v>
      </c>
      <c r="AC100" s="33">
        <v>3.59</v>
      </c>
      <c r="AD100" s="33">
        <v>4.16</v>
      </c>
      <c r="AE100" s="33">
        <v>4</v>
      </c>
      <c r="AF100" s="53"/>
      <c r="AG100" s="53"/>
      <c r="AH100" s="53"/>
      <c r="AI100" s="53"/>
      <c r="AJ100" s="53"/>
      <c r="AK100" s="56"/>
      <c r="AL100" s="56">
        <v>4873.82</v>
      </c>
      <c r="AM100" s="56"/>
      <c r="AN100" s="56"/>
      <c r="AO100" s="56">
        <v>2166.04</v>
      </c>
      <c r="AP100" s="56">
        <v>90.44</v>
      </c>
      <c r="AQ100" s="56">
        <v>4708.82</v>
      </c>
      <c r="AR100" s="56">
        <v>4601.72</v>
      </c>
      <c r="AS100" s="56">
        <v>281.88</v>
      </c>
      <c r="AT100" s="56">
        <v>90.435000000000002</v>
      </c>
      <c r="AU100" s="56">
        <v>2174.87</v>
      </c>
      <c r="AV100" s="56">
        <v>2156.63</v>
      </c>
      <c r="AW100" s="56">
        <v>120.7</v>
      </c>
      <c r="AX100" s="56">
        <v>20.122</v>
      </c>
      <c r="AY100" s="56">
        <v>35511.07</v>
      </c>
      <c r="AZ100" s="56">
        <v>38345.300000000003</v>
      </c>
      <c r="BA100" s="56">
        <v>1749.1</v>
      </c>
      <c r="BB100" s="56">
        <v>0</v>
      </c>
      <c r="BC100" s="56">
        <v>0</v>
      </c>
      <c r="BD100" s="56">
        <v>0</v>
      </c>
      <c r="BE100" s="56">
        <v>0</v>
      </c>
      <c r="BF100" s="96">
        <v>0</v>
      </c>
      <c r="BG100" s="56">
        <v>0</v>
      </c>
      <c r="BH100" s="56">
        <v>0</v>
      </c>
      <c r="BI100" s="56">
        <v>0</v>
      </c>
      <c r="BJ100" s="56">
        <v>0</v>
      </c>
      <c r="BK100" s="56">
        <v>0</v>
      </c>
      <c r="BL100" s="56">
        <v>0</v>
      </c>
      <c r="BM100" s="56">
        <v>0</v>
      </c>
      <c r="BN100" s="96">
        <v>2.052</v>
      </c>
      <c r="BO100" s="56">
        <v>165.66</v>
      </c>
      <c r="BP100" s="56">
        <v>164.55</v>
      </c>
      <c r="BQ100" s="56">
        <v>14.36</v>
      </c>
      <c r="BR100" s="48">
        <f>SUM(BR281)/AQ279*AQ100</f>
        <v>4453.7488570906626</v>
      </c>
      <c r="BS100" s="48">
        <f>SUM(BS281)/AR279*AR100</f>
        <v>4822.0226774578141</v>
      </c>
      <c r="BT100" s="48">
        <f>SUM(BT281)/AS279*AS100</f>
        <v>36.657473159285097</v>
      </c>
      <c r="BU100" s="53"/>
      <c r="BV100" s="48">
        <f>SUM(BV281)/AU279*AU100</f>
        <v>2190.9997094633331</v>
      </c>
      <c r="BW100" s="48">
        <f>SUM(BW281)/AV279*AV100</f>
        <v>2308.0732269540222</v>
      </c>
      <c r="BX100" s="48">
        <f>SUM(BX281)/AW279*AW100</f>
        <v>28.365145496633733</v>
      </c>
      <c r="BY100" s="53"/>
      <c r="BZ100" s="48">
        <f>SUM(BZ281)/AY279*AY100</f>
        <v>35673.070948051514</v>
      </c>
      <c r="CA100" s="48">
        <f>SUM(CA281)/AZ279*AZ100</f>
        <v>39026.402669184972</v>
      </c>
      <c r="CB100" s="48">
        <f>SUM(CB281)/BA279*BA100</f>
        <v>524.28859704829847</v>
      </c>
      <c r="CC100" s="53"/>
      <c r="CD100" s="48">
        <f>SUM(CD281)/BC279*BC100</f>
        <v>0</v>
      </c>
      <c r="CE100" s="48">
        <f>SUM(CE281)/BD279*BD100</f>
        <v>0</v>
      </c>
      <c r="CF100" s="48">
        <f>SUM(CF281)/BE279*BE100</f>
        <v>0</v>
      </c>
      <c r="CG100" s="53"/>
      <c r="CH100" s="48">
        <f>SUM(CH281)/BG279*BG100</f>
        <v>0</v>
      </c>
      <c r="CI100" s="48">
        <f>SUM(CI281)/BH279*BH100</f>
        <v>0</v>
      </c>
      <c r="CJ100" s="48">
        <f>SUM(CJ281)/BI279*BI100</f>
        <v>0</v>
      </c>
      <c r="CK100" s="53"/>
      <c r="CL100" s="48">
        <f>SUM(CL281)/BK279*BK100</f>
        <v>0</v>
      </c>
      <c r="CM100" s="48">
        <f>SUM(CM281)/BL279*BL100</f>
        <v>0</v>
      </c>
      <c r="CN100" s="48">
        <f>SUM(CN281)/BM279*BM100</f>
        <v>0</v>
      </c>
      <c r="CO100" s="53"/>
      <c r="CP100" s="48">
        <f t="shared" si="11"/>
        <v>2.052</v>
      </c>
      <c r="CQ100" s="48">
        <f t="shared" si="12"/>
        <v>2.052</v>
      </c>
      <c r="CR100" s="48">
        <f t="shared" si="13"/>
        <v>0</v>
      </c>
      <c r="CS100" s="53"/>
      <c r="CT100" s="53"/>
      <c r="CU100" s="53"/>
      <c r="CV100" s="53"/>
      <c r="CW100" s="53"/>
      <c r="CX100" s="52"/>
      <c r="CY100" s="52"/>
      <c r="CZ100" s="52"/>
      <c r="DA100" s="6"/>
      <c r="DB100" s="6"/>
      <c r="DC100" s="6"/>
      <c r="DD100" s="6"/>
    </row>
    <row r="101" spans="1:108" s="1" customFormat="1" x14ac:dyDescent="0.2">
      <c r="A101" s="53">
        <v>85</v>
      </c>
      <c r="B101" s="70" t="s">
        <v>171</v>
      </c>
      <c r="C101" s="53"/>
      <c r="D101" s="95" t="s">
        <v>348</v>
      </c>
      <c r="E101" s="68">
        <v>42736</v>
      </c>
      <c r="F101" s="68">
        <v>43100</v>
      </c>
      <c r="G101" s="60" t="s">
        <v>24</v>
      </c>
      <c r="H101" s="48">
        <v>-53200</v>
      </c>
      <c r="I101" s="56"/>
      <c r="J101" s="56">
        <v>176480.37</v>
      </c>
      <c r="K101" s="37">
        <f t="shared" si="10"/>
        <v>283620.60000000003</v>
      </c>
      <c r="L101" s="56">
        <v>156068.46</v>
      </c>
      <c r="M101" s="56">
        <v>69654.240000000005</v>
      </c>
      <c r="N101" s="56">
        <v>57897.9</v>
      </c>
      <c r="O101" s="56">
        <v>284823.48</v>
      </c>
      <c r="P101" s="37">
        <f t="shared" si="8"/>
        <v>284823.48</v>
      </c>
      <c r="Q101" s="48"/>
      <c r="R101" s="48"/>
      <c r="S101" s="48"/>
      <c r="T101" s="48"/>
      <c r="U101" s="48"/>
      <c r="V101" s="48">
        <v>-60900</v>
      </c>
      <c r="W101" s="56"/>
      <c r="X101" s="56">
        <v>175277.49</v>
      </c>
      <c r="Y101" s="76">
        <v>0</v>
      </c>
      <c r="Z101" s="5">
        <f>SUM(AA101:AE101)</f>
        <v>20.71</v>
      </c>
      <c r="AA101" s="33">
        <v>0</v>
      </c>
      <c r="AB101" s="33">
        <v>6.52</v>
      </c>
      <c r="AC101" s="33">
        <v>6.03</v>
      </c>
      <c r="AD101" s="33">
        <v>4.16</v>
      </c>
      <c r="AE101" s="33">
        <v>4</v>
      </c>
      <c r="AF101" s="53"/>
      <c r="AG101" s="53"/>
      <c r="AH101" s="53"/>
      <c r="AI101" s="53"/>
      <c r="AJ101" s="53"/>
      <c r="AK101" s="56"/>
      <c r="AL101" s="56">
        <v>336838</v>
      </c>
      <c r="AM101" s="56"/>
      <c r="AN101" s="56"/>
      <c r="AO101" s="56">
        <v>378027.99</v>
      </c>
      <c r="AP101" s="56">
        <v>3579.42</v>
      </c>
      <c r="AQ101" s="56">
        <v>178666.68</v>
      </c>
      <c r="AR101" s="56">
        <v>152187.32</v>
      </c>
      <c r="AS101" s="56">
        <v>95671.12</v>
      </c>
      <c r="AT101" s="56">
        <v>3579.4180000000001</v>
      </c>
      <c r="AU101" s="56">
        <v>87554.42</v>
      </c>
      <c r="AV101" s="56">
        <v>79708.350000000006</v>
      </c>
      <c r="AW101" s="56">
        <v>48337.91</v>
      </c>
      <c r="AX101" s="56">
        <v>207.94200000000001</v>
      </c>
      <c r="AY101" s="56">
        <v>366984.2</v>
      </c>
      <c r="AZ101" s="56">
        <v>366937.68</v>
      </c>
      <c r="BA101" s="56">
        <v>223141.65</v>
      </c>
      <c r="BB101" s="56">
        <v>0</v>
      </c>
      <c r="BC101" s="56">
        <v>0</v>
      </c>
      <c r="BD101" s="56">
        <v>0</v>
      </c>
      <c r="BE101" s="56">
        <v>0</v>
      </c>
      <c r="BF101" s="96">
        <v>17844.725999999999</v>
      </c>
      <c r="BG101" s="56">
        <v>62375.06</v>
      </c>
      <c r="BH101" s="56">
        <v>41354.160000000003</v>
      </c>
      <c r="BI101" s="56">
        <v>21020.9</v>
      </c>
      <c r="BJ101" s="56">
        <v>0</v>
      </c>
      <c r="BK101" s="56">
        <v>0</v>
      </c>
      <c r="BL101" s="56">
        <v>0</v>
      </c>
      <c r="BM101" s="56">
        <v>0</v>
      </c>
      <c r="BN101" s="96">
        <v>81.712999999999994</v>
      </c>
      <c r="BO101" s="56">
        <v>6624.32</v>
      </c>
      <c r="BP101" s="56">
        <v>6747.14</v>
      </c>
      <c r="BQ101" s="56">
        <v>3806.43</v>
      </c>
      <c r="BR101" s="48">
        <f>SUM(BR281)/AQ279*AQ101</f>
        <v>168988.51980967273</v>
      </c>
      <c r="BS101" s="48">
        <f>SUM(BS281)/AR279*AR101</f>
        <v>159473.13358081959</v>
      </c>
      <c r="BT101" s="48">
        <f>SUM(BT281)/AS279*AS101</f>
        <v>12441.682678865986</v>
      </c>
      <c r="BU101" s="53"/>
      <c r="BV101" s="48">
        <f>SUM(BV281)/AU279*AU101</f>
        <v>88203.758745226442</v>
      </c>
      <c r="BW101" s="48">
        <f>SUM(BW281)/AV279*AV101</f>
        <v>85305.642877860664</v>
      </c>
      <c r="BX101" s="48">
        <f>SUM(BX281)/AW279*AW101</f>
        <v>11359.667358352832</v>
      </c>
      <c r="BY101" s="53"/>
      <c r="BZ101" s="48">
        <f>SUM(BZ281)/AY279*AY101</f>
        <v>368658.37620251736</v>
      </c>
      <c r="CA101" s="48">
        <f>SUM(CA281)/AZ279*AZ101</f>
        <v>373455.35578484298</v>
      </c>
      <c r="CB101" s="48">
        <f>SUM(CB281)/BA279*BA101</f>
        <v>66886.182963548374</v>
      </c>
      <c r="CC101" s="53"/>
      <c r="CD101" s="48">
        <f>SUM(CD281)/BC279*BC101</f>
        <v>0</v>
      </c>
      <c r="CE101" s="48">
        <f>SUM(CE281)/BD279*BD101</f>
        <v>0</v>
      </c>
      <c r="CF101" s="48">
        <f>SUM(CF281)/BE279*BE101</f>
        <v>0</v>
      </c>
      <c r="CG101" s="53"/>
      <c r="CH101" s="48">
        <f>SUM(CH281)/BG279*BG101</f>
        <v>66721.351559040457</v>
      </c>
      <c r="CI101" s="48">
        <f>SUM(CI281)/BH279*BH101</f>
        <v>52374.983000214619</v>
      </c>
      <c r="CJ101" s="48">
        <f>SUM(CJ281)/BI279*BI101</f>
        <v>4312.2001585385169</v>
      </c>
      <c r="CK101" s="53"/>
      <c r="CL101" s="48">
        <f>SUM(CL281)/BK279*BK101</f>
        <v>0</v>
      </c>
      <c r="CM101" s="48">
        <f>SUM(CM281)/BL279*BL101</f>
        <v>0</v>
      </c>
      <c r="CN101" s="48">
        <f>SUM(CN281)/BM279*BM101</f>
        <v>0</v>
      </c>
      <c r="CO101" s="53"/>
      <c r="CP101" s="48">
        <f t="shared" si="11"/>
        <v>81.712999999999994</v>
      </c>
      <c r="CQ101" s="48">
        <f t="shared" si="12"/>
        <v>81.712999999999994</v>
      </c>
      <c r="CR101" s="48">
        <f t="shared" si="13"/>
        <v>0</v>
      </c>
      <c r="CS101" s="53"/>
      <c r="CT101" s="53"/>
      <c r="CU101" s="53"/>
      <c r="CV101" s="53"/>
      <c r="CW101" s="53"/>
      <c r="CX101" s="52"/>
      <c r="CY101" s="52">
        <v>9</v>
      </c>
      <c r="CZ101" s="52">
        <v>36844</v>
      </c>
      <c r="DA101" s="6"/>
      <c r="DB101" s="6"/>
      <c r="DC101" s="6"/>
      <c r="DD101" s="6"/>
    </row>
    <row r="102" spans="1:108" x14ac:dyDescent="0.2">
      <c r="A102" s="56">
        <v>86</v>
      </c>
      <c r="B102" s="66" t="s">
        <v>172</v>
      </c>
      <c r="C102" s="56"/>
      <c r="D102" s="60" t="s">
        <v>20</v>
      </c>
      <c r="E102" s="32">
        <v>42736</v>
      </c>
      <c r="F102" s="32">
        <v>43100</v>
      </c>
      <c r="G102" s="60" t="s">
        <v>20</v>
      </c>
      <c r="H102" s="48">
        <v>2500</v>
      </c>
      <c r="I102" s="56"/>
      <c r="J102" s="56">
        <v>5184.82</v>
      </c>
      <c r="K102" s="37">
        <f t="shared" si="10"/>
        <v>25775.280000000002</v>
      </c>
      <c r="L102" s="56">
        <v>8991.9599999999991</v>
      </c>
      <c r="M102" s="56">
        <v>8801.76</v>
      </c>
      <c r="N102" s="56">
        <v>7981.56</v>
      </c>
      <c r="O102" s="56">
        <v>26828.720000000001</v>
      </c>
      <c r="P102" s="37">
        <f t="shared" si="8"/>
        <v>26828.720000000001</v>
      </c>
      <c r="Q102" s="37"/>
      <c r="R102" s="37"/>
      <c r="S102" s="37"/>
      <c r="T102" s="37"/>
      <c r="U102" s="37"/>
      <c r="V102" s="48">
        <v>11000</v>
      </c>
      <c r="W102" s="56"/>
      <c r="X102" s="56">
        <v>4131.38</v>
      </c>
      <c r="Y102" s="75">
        <v>1029.9000000000001</v>
      </c>
      <c r="Z102" s="5">
        <f>SUM(AA102:AE102)</f>
        <v>13.129999999999999</v>
      </c>
      <c r="AA102" s="33">
        <v>0</v>
      </c>
      <c r="AB102" s="33">
        <v>1.7</v>
      </c>
      <c r="AC102" s="33">
        <v>3.27</v>
      </c>
      <c r="AD102" s="33">
        <v>4.16</v>
      </c>
      <c r="AE102" s="33">
        <v>4</v>
      </c>
      <c r="AF102" s="56"/>
      <c r="AG102" s="56"/>
      <c r="AH102" s="56"/>
      <c r="AI102" s="56"/>
      <c r="AJ102" s="56"/>
      <c r="AK102" s="56"/>
      <c r="AL102" s="56">
        <v>432.94</v>
      </c>
      <c r="AM102" s="56"/>
      <c r="AN102" s="56"/>
      <c r="AO102" s="56">
        <v>322.61</v>
      </c>
      <c r="AP102" s="56">
        <v>0</v>
      </c>
      <c r="AQ102" s="56">
        <v>0</v>
      </c>
      <c r="AR102" s="56">
        <v>0</v>
      </c>
      <c r="AS102" s="56">
        <v>0</v>
      </c>
      <c r="AT102" s="56">
        <v>0</v>
      </c>
      <c r="AU102" s="56">
        <v>0</v>
      </c>
      <c r="AV102" s="56">
        <v>0</v>
      </c>
      <c r="AW102" s="56">
        <v>0</v>
      </c>
      <c r="AX102" s="56">
        <v>0</v>
      </c>
      <c r="AY102" s="56">
        <v>0</v>
      </c>
      <c r="AZ102" s="56">
        <v>0</v>
      </c>
      <c r="BA102" s="56">
        <v>0</v>
      </c>
      <c r="BB102" s="56">
        <v>0</v>
      </c>
      <c r="BC102" s="56">
        <v>0</v>
      </c>
      <c r="BD102" s="56">
        <v>0</v>
      </c>
      <c r="BE102" s="56">
        <v>0</v>
      </c>
      <c r="BF102" s="96">
        <v>0</v>
      </c>
      <c r="BG102" s="56">
        <v>0</v>
      </c>
      <c r="BH102" s="56">
        <v>0</v>
      </c>
      <c r="BI102" s="56">
        <v>0</v>
      </c>
      <c r="BJ102" s="56">
        <v>0</v>
      </c>
      <c r="BK102" s="56">
        <v>0</v>
      </c>
      <c r="BL102" s="56">
        <v>0</v>
      </c>
      <c r="BM102" s="56">
        <v>0</v>
      </c>
      <c r="BN102" s="96">
        <v>26.675999999999998</v>
      </c>
      <c r="BO102" s="56">
        <v>2152.98</v>
      </c>
      <c r="BP102" s="56">
        <v>2263.31</v>
      </c>
      <c r="BQ102" s="56">
        <v>322.61</v>
      </c>
      <c r="BR102" s="48">
        <f>SUM(BR281)/AQ279*AQ102</f>
        <v>0</v>
      </c>
      <c r="BS102" s="48">
        <f>SUM(BS281)/AR279*AR102</f>
        <v>0</v>
      </c>
      <c r="BT102" s="48">
        <f>SUM(BT281)/AS279*AS102</f>
        <v>0</v>
      </c>
      <c r="BU102" s="53"/>
      <c r="BV102" s="48">
        <f>SUM(BV281)/AU279*AU102</f>
        <v>0</v>
      </c>
      <c r="BW102" s="48">
        <f>SUM(BW281)/AV279*AV102</f>
        <v>0</v>
      </c>
      <c r="BX102" s="48">
        <f>SUM(BX281)/AW279*AW102</f>
        <v>0</v>
      </c>
      <c r="BY102" s="53"/>
      <c r="BZ102" s="48">
        <f>SUM(BZ281)/AY279*AY102</f>
        <v>0</v>
      </c>
      <c r="CA102" s="48">
        <f>SUM(CA281)/AZ279*AZ102</f>
        <v>0</v>
      </c>
      <c r="CB102" s="48">
        <f>SUM(CB281)/BA279*BA102</f>
        <v>0</v>
      </c>
      <c r="CC102" s="53"/>
      <c r="CD102" s="48">
        <f>SUM(CD281)/BC279*BC102</f>
        <v>0</v>
      </c>
      <c r="CE102" s="48">
        <f>SUM(CE281)/BD279*BD102</f>
        <v>0</v>
      </c>
      <c r="CF102" s="48">
        <f>SUM(CF281)/BE279*BE102</f>
        <v>0</v>
      </c>
      <c r="CG102" s="53"/>
      <c r="CH102" s="48">
        <f>SUM(CH281)/BG279*BG102</f>
        <v>0</v>
      </c>
      <c r="CI102" s="48">
        <f>SUM(CI281)/BH279*BH102</f>
        <v>0</v>
      </c>
      <c r="CJ102" s="48">
        <f>SUM(CJ281)/BI279*BI102</f>
        <v>0</v>
      </c>
      <c r="CK102" s="53"/>
      <c r="CL102" s="48">
        <f>SUM(CL281)/BK279*BK102</f>
        <v>0</v>
      </c>
      <c r="CM102" s="48">
        <f>SUM(CM281)/BL279*BL102</f>
        <v>0</v>
      </c>
      <c r="CN102" s="48">
        <f>SUM(CN281)/BM279*BM102</f>
        <v>0</v>
      </c>
      <c r="CO102" s="53"/>
      <c r="CP102" s="48">
        <f t="shared" si="11"/>
        <v>26.675999999999998</v>
      </c>
      <c r="CQ102" s="48">
        <f t="shared" si="12"/>
        <v>26.675999999999998</v>
      </c>
      <c r="CR102" s="48">
        <f t="shared" si="13"/>
        <v>0</v>
      </c>
      <c r="CS102" s="53"/>
      <c r="CT102" s="56"/>
      <c r="CU102" s="56"/>
      <c r="CV102" s="56"/>
      <c r="CW102" s="56"/>
      <c r="CX102" s="52"/>
      <c r="CY102" s="52"/>
      <c r="CZ102" s="52"/>
    </row>
    <row r="103" spans="1:108" x14ac:dyDescent="0.2">
      <c r="A103" s="56">
        <v>87</v>
      </c>
      <c r="B103" s="66" t="s">
        <v>173</v>
      </c>
      <c r="C103" s="56"/>
      <c r="D103" s="60" t="s">
        <v>20</v>
      </c>
      <c r="E103" s="32">
        <v>42736</v>
      </c>
      <c r="F103" s="32">
        <v>43100</v>
      </c>
      <c r="G103" s="60" t="s">
        <v>20</v>
      </c>
      <c r="H103" s="48">
        <v>6100</v>
      </c>
      <c r="I103" s="56"/>
      <c r="J103" s="56">
        <v>415.64</v>
      </c>
      <c r="K103" s="37">
        <f t="shared" si="10"/>
        <v>10365.42</v>
      </c>
      <c r="L103" s="56">
        <v>6251.16</v>
      </c>
      <c r="M103" s="56">
        <v>374.88</v>
      </c>
      <c r="N103" s="56">
        <v>3739.38</v>
      </c>
      <c r="O103" s="56">
        <v>10918.28</v>
      </c>
      <c r="P103" s="37">
        <f t="shared" si="8"/>
        <v>10918.28</v>
      </c>
      <c r="Q103" s="37"/>
      <c r="R103" s="37"/>
      <c r="S103" s="37"/>
      <c r="T103" s="37"/>
      <c r="U103" s="37"/>
      <c r="V103" s="48">
        <v>6000</v>
      </c>
      <c r="W103" s="56">
        <v>-137.22</v>
      </c>
      <c r="X103" s="56">
        <v>0</v>
      </c>
      <c r="Y103" s="75">
        <v>827.4</v>
      </c>
      <c r="Z103" s="5">
        <f>SUM(AA103:AE103)</f>
        <v>11.38</v>
      </c>
      <c r="AA103" s="33">
        <v>0</v>
      </c>
      <c r="AB103" s="33">
        <v>3.95</v>
      </c>
      <c r="AC103" s="33">
        <v>3.27</v>
      </c>
      <c r="AD103" s="33">
        <v>4.16</v>
      </c>
      <c r="AE103" s="33">
        <v>0</v>
      </c>
      <c r="AF103" s="56"/>
      <c r="AG103" s="56"/>
      <c r="AH103" s="56"/>
      <c r="AI103" s="56"/>
      <c r="AJ103" s="56"/>
      <c r="AK103" s="56"/>
      <c r="AL103" s="56">
        <v>835.57</v>
      </c>
      <c r="AM103" s="56"/>
      <c r="AN103" s="56"/>
      <c r="AO103" s="56">
        <v>2181.44</v>
      </c>
      <c r="AP103" s="56">
        <v>272.56</v>
      </c>
      <c r="AQ103" s="56">
        <v>12073.07</v>
      </c>
      <c r="AR103" s="56">
        <v>11232.03</v>
      </c>
      <c r="AS103" s="56">
        <v>1301</v>
      </c>
      <c r="AT103" s="56">
        <v>272.56</v>
      </c>
      <c r="AU103" s="56">
        <v>6777.56</v>
      </c>
      <c r="AV103" s="56">
        <v>6295.98</v>
      </c>
      <c r="AW103" s="56">
        <v>751.22</v>
      </c>
      <c r="AX103" s="56">
        <v>0</v>
      </c>
      <c r="AY103" s="56">
        <v>0</v>
      </c>
      <c r="AZ103" s="56">
        <v>0</v>
      </c>
      <c r="BA103" s="56">
        <v>0</v>
      </c>
      <c r="BB103" s="56">
        <v>0</v>
      </c>
      <c r="BC103" s="56">
        <v>0</v>
      </c>
      <c r="BD103" s="56">
        <v>0</v>
      </c>
      <c r="BE103" s="56">
        <v>0</v>
      </c>
      <c r="BF103" s="96">
        <v>0</v>
      </c>
      <c r="BG103" s="56">
        <v>0</v>
      </c>
      <c r="BH103" s="56">
        <v>0</v>
      </c>
      <c r="BI103" s="56">
        <v>0</v>
      </c>
      <c r="BJ103" s="56">
        <v>0</v>
      </c>
      <c r="BK103" s="56">
        <v>0</v>
      </c>
      <c r="BL103" s="56">
        <v>0</v>
      </c>
      <c r="BM103" s="56">
        <v>0</v>
      </c>
      <c r="BN103" s="96">
        <v>18.468</v>
      </c>
      <c r="BO103" s="56">
        <v>1490.64</v>
      </c>
      <c r="BP103" s="56">
        <v>1467.39</v>
      </c>
      <c r="BQ103" s="56">
        <v>129.22</v>
      </c>
      <c r="BR103" s="48">
        <f>SUM(BR281)/AQ279*AQ103</f>
        <v>11419.086249649714</v>
      </c>
      <c r="BS103" s="48">
        <f>SUM(BS281)/AR279*AR103</f>
        <v>11769.752043559036</v>
      </c>
      <c r="BT103" s="48">
        <f>SUM(BT281)/AS279*AS103</f>
        <v>169.19033837175363</v>
      </c>
      <c r="BU103" s="53"/>
      <c r="BV103" s="48">
        <f>SUM(BV281)/AU279*AU103</f>
        <v>6827.8251071881577</v>
      </c>
      <c r="BW103" s="48">
        <f>SUM(BW281)/AV279*AV103</f>
        <v>6738.0973442073901</v>
      </c>
      <c r="BX103" s="48">
        <f>SUM(BX281)/AW279*AW103</f>
        <v>176.54071748120293</v>
      </c>
      <c r="BY103" s="53"/>
      <c r="BZ103" s="48">
        <f>SUM(BZ281)/AY279*AY103</f>
        <v>0</v>
      </c>
      <c r="CA103" s="48">
        <f>SUM(CA281)/AZ279*AZ103</f>
        <v>0</v>
      </c>
      <c r="CB103" s="48">
        <f>SUM(CB281)/BA279*BA103</f>
        <v>0</v>
      </c>
      <c r="CC103" s="53"/>
      <c r="CD103" s="48">
        <f>SUM(CD281)/BC279*BC103</f>
        <v>0</v>
      </c>
      <c r="CE103" s="48">
        <f>SUM(CE281)/BD279*BD103</f>
        <v>0</v>
      </c>
      <c r="CF103" s="48">
        <f>SUM(CF281)/BE279*BE103</f>
        <v>0</v>
      </c>
      <c r="CG103" s="53"/>
      <c r="CH103" s="48">
        <f>SUM(CH281)/BG279*BG103</f>
        <v>0</v>
      </c>
      <c r="CI103" s="48">
        <f>SUM(CI281)/BH279*BH103</f>
        <v>0</v>
      </c>
      <c r="CJ103" s="48">
        <f>SUM(CJ281)/BI279*BI103</f>
        <v>0</v>
      </c>
      <c r="CK103" s="53"/>
      <c r="CL103" s="48">
        <f>SUM(CL281)/BK279*BK103</f>
        <v>0</v>
      </c>
      <c r="CM103" s="48">
        <f>SUM(CM281)/BL279*BL103</f>
        <v>0</v>
      </c>
      <c r="CN103" s="48">
        <f>SUM(CN281)/BM279*BM103</f>
        <v>0</v>
      </c>
      <c r="CO103" s="53"/>
      <c r="CP103" s="48">
        <f t="shared" si="11"/>
        <v>18.468</v>
      </c>
      <c r="CQ103" s="48">
        <f t="shared" si="12"/>
        <v>18.468</v>
      </c>
      <c r="CR103" s="48">
        <f t="shared" si="13"/>
        <v>0</v>
      </c>
      <c r="CS103" s="53"/>
      <c r="CT103" s="56"/>
      <c r="CU103" s="56"/>
      <c r="CV103" s="56"/>
      <c r="CW103" s="56"/>
      <c r="CX103" s="52"/>
      <c r="CY103" s="52"/>
      <c r="CZ103" s="52"/>
    </row>
    <row r="104" spans="1:108" x14ac:dyDescent="0.2">
      <c r="A104" s="56">
        <v>88</v>
      </c>
      <c r="B104" s="66" t="s">
        <v>174</v>
      </c>
      <c r="C104" s="56"/>
      <c r="D104" s="60" t="s">
        <v>20</v>
      </c>
      <c r="E104" s="32">
        <v>42736</v>
      </c>
      <c r="F104" s="32">
        <v>43100</v>
      </c>
      <c r="G104" s="60" t="s">
        <v>20</v>
      </c>
      <c r="H104" s="48">
        <v>10600</v>
      </c>
      <c r="I104" s="56"/>
      <c r="J104" s="56">
        <v>10677.63</v>
      </c>
      <c r="K104" s="37">
        <f t="shared" si="10"/>
        <v>31930.85</v>
      </c>
      <c r="L104" s="56">
        <v>9825.7099999999991</v>
      </c>
      <c r="M104" s="56">
        <v>12268.8</v>
      </c>
      <c r="N104" s="56">
        <v>9836.34</v>
      </c>
      <c r="O104" s="56">
        <v>21147.85</v>
      </c>
      <c r="P104" s="37">
        <f t="shared" si="8"/>
        <v>21147.85</v>
      </c>
      <c r="Q104" s="37"/>
      <c r="R104" s="37"/>
      <c r="S104" s="37"/>
      <c r="T104" s="37"/>
      <c r="U104" s="37"/>
      <c r="V104" s="48">
        <v>-14700</v>
      </c>
      <c r="W104" s="56"/>
      <c r="X104" s="56">
        <v>21460.63</v>
      </c>
      <c r="Y104" s="75">
        <v>751.9</v>
      </c>
      <c r="Z104" s="5">
        <f>SUM(AA104:AE104)</f>
        <v>13.45</v>
      </c>
      <c r="AA104" s="33">
        <v>0</v>
      </c>
      <c r="AB104" s="33">
        <v>1.7</v>
      </c>
      <c r="AC104" s="33">
        <v>3.59</v>
      </c>
      <c r="AD104" s="33">
        <v>4.16</v>
      </c>
      <c r="AE104" s="33">
        <v>4</v>
      </c>
      <c r="AF104" s="56"/>
      <c r="AG104" s="56"/>
      <c r="AH104" s="56"/>
      <c r="AI104" s="56"/>
      <c r="AJ104" s="56"/>
      <c r="AK104" s="56"/>
      <c r="AL104" s="56">
        <v>434.29</v>
      </c>
      <c r="AM104" s="56"/>
      <c r="AN104" s="56"/>
      <c r="AO104" s="56">
        <v>1366.25</v>
      </c>
      <c r="AP104" s="56">
        <v>0</v>
      </c>
      <c r="AQ104" s="56">
        <v>0</v>
      </c>
      <c r="AR104" s="56">
        <v>0</v>
      </c>
      <c r="AS104" s="56">
        <v>0</v>
      </c>
      <c r="AT104" s="56">
        <v>0</v>
      </c>
      <c r="AU104" s="56">
        <v>0</v>
      </c>
      <c r="AV104" s="56">
        <v>0</v>
      </c>
      <c r="AW104" s="56">
        <v>0</v>
      </c>
      <c r="AX104" s="56">
        <v>0</v>
      </c>
      <c r="AY104" s="56">
        <v>0</v>
      </c>
      <c r="AZ104" s="56">
        <v>0</v>
      </c>
      <c r="BA104" s="56">
        <v>0</v>
      </c>
      <c r="BB104" s="56">
        <v>0</v>
      </c>
      <c r="BC104" s="56">
        <v>0</v>
      </c>
      <c r="BD104" s="56">
        <v>0</v>
      </c>
      <c r="BE104" s="56">
        <v>0</v>
      </c>
      <c r="BF104" s="96">
        <v>0</v>
      </c>
      <c r="BG104" s="56">
        <v>0</v>
      </c>
      <c r="BH104" s="56">
        <v>0</v>
      </c>
      <c r="BI104" s="56">
        <v>0</v>
      </c>
      <c r="BJ104" s="56">
        <v>0</v>
      </c>
      <c r="BK104" s="56">
        <v>0</v>
      </c>
      <c r="BL104" s="56">
        <v>0</v>
      </c>
      <c r="BM104" s="56">
        <v>0</v>
      </c>
      <c r="BN104" s="96">
        <v>16.273</v>
      </c>
      <c r="BO104" s="56">
        <v>1313.81</v>
      </c>
      <c r="BP104" s="56">
        <v>701.51</v>
      </c>
      <c r="BQ104" s="56">
        <v>1046.5899999999999</v>
      </c>
      <c r="BR104" s="48">
        <f>SUM(BR281)/AQ279*AQ104</f>
        <v>0</v>
      </c>
      <c r="BS104" s="48">
        <f>SUM(BS281)/AR279*AR104</f>
        <v>0</v>
      </c>
      <c r="BT104" s="48">
        <f>SUM(BT281)/AS279*AS104</f>
        <v>0</v>
      </c>
      <c r="BU104" s="53"/>
      <c r="BV104" s="48">
        <f>SUM(BV281)/AU279*AU104</f>
        <v>0</v>
      </c>
      <c r="BW104" s="48">
        <f>SUM(BW281)/AV279*AV104</f>
        <v>0</v>
      </c>
      <c r="BX104" s="48">
        <f>SUM(BX281)/AW279*AW104</f>
        <v>0</v>
      </c>
      <c r="BY104" s="53"/>
      <c r="BZ104" s="48">
        <f>SUM(BZ281)/AY279*AY104</f>
        <v>0</v>
      </c>
      <c r="CA104" s="48">
        <f>SUM(CA281)/AZ279*AZ104</f>
        <v>0</v>
      </c>
      <c r="CB104" s="48">
        <f>SUM(CB281)/BA279*BA104</f>
        <v>0</v>
      </c>
      <c r="CC104" s="53"/>
      <c r="CD104" s="48">
        <f>SUM(CD281)/BC279*BC104</f>
        <v>0</v>
      </c>
      <c r="CE104" s="48">
        <f>SUM(CE281)/BD279*BD104</f>
        <v>0</v>
      </c>
      <c r="CF104" s="48">
        <f>SUM(CF281)/BE279*BE104</f>
        <v>0</v>
      </c>
      <c r="CG104" s="53"/>
      <c r="CH104" s="48">
        <f>SUM(CH281)/BG279*BG104</f>
        <v>0</v>
      </c>
      <c r="CI104" s="48">
        <f>SUM(CI281)/BH279*BH104</f>
        <v>0</v>
      </c>
      <c r="CJ104" s="48">
        <f>SUM(CJ281)/BI279*BI104</f>
        <v>0</v>
      </c>
      <c r="CK104" s="53"/>
      <c r="CL104" s="48">
        <f>SUM(CL281)/BK279*BK104</f>
        <v>0</v>
      </c>
      <c r="CM104" s="48">
        <f>SUM(CM281)/BL279*BL104</f>
        <v>0</v>
      </c>
      <c r="CN104" s="48">
        <f>SUM(CN281)/BM279*BM104</f>
        <v>0</v>
      </c>
      <c r="CO104" s="53"/>
      <c r="CP104" s="48">
        <f t="shared" si="11"/>
        <v>16.273</v>
      </c>
      <c r="CQ104" s="48">
        <f t="shared" si="12"/>
        <v>16.273</v>
      </c>
      <c r="CR104" s="48">
        <f t="shared" si="13"/>
        <v>0</v>
      </c>
      <c r="CS104" s="53"/>
      <c r="CT104" s="56"/>
      <c r="CU104" s="56"/>
      <c r="CV104" s="56"/>
      <c r="CW104" s="56"/>
      <c r="CX104" s="52"/>
      <c r="CY104" s="52">
        <v>1</v>
      </c>
      <c r="CZ104" s="52">
        <v>0</v>
      </c>
    </row>
    <row r="105" spans="1:108" x14ac:dyDescent="0.2">
      <c r="A105" s="56">
        <v>89</v>
      </c>
      <c r="B105" s="66" t="s">
        <v>175</v>
      </c>
      <c r="C105" s="56"/>
      <c r="D105" s="60" t="s">
        <v>20</v>
      </c>
      <c r="E105" s="32">
        <v>42736</v>
      </c>
      <c r="F105" s="32">
        <v>43100</v>
      </c>
      <c r="G105" s="60" t="s">
        <v>20</v>
      </c>
      <c r="H105" s="48">
        <v>183100</v>
      </c>
      <c r="I105" s="56"/>
      <c r="J105" s="56">
        <v>163121.79999999999</v>
      </c>
      <c r="K105" s="37">
        <f t="shared" si="10"/>
        <v>391920.36</v>
      </c>
      <c r="L105" s="56">
        <v>202478.37</v>
      </c>
      <c r="M105" s="56">
        <v>103449.60000000001</v>
      </c>
      <c r="N105" s="56">
        <v>85992.39</v>
      </c>
      <c r="O105" s="56">
        <v>334459.68</v>
      </c>
      <c r="P105" s="37">
        <f t="shared" si="8"/>
        <v>334459.68</v>
      </c>
      <c r="Q105" s="37"/>
      <c r="R105" s="37"/>
      <c r="S105" s="37"/>
      <c r="T105" s="37"/>
      <c r="U105" s="37"/>
      <c r="V105" s="48">
        <v>271100</v>
      </c>
      <c r="W105" s="56"/>
      <c r="X105" s="56">
        <v>220582.48</v>
      </c>
      <c r="Y105" s="75">
        <v>1438.3</v>
      </c>
      <c r="Z105" s="5">
        <f t="shared" si="9"/>
        <v>19.310000000000002</v>
      </c>
      <c r="AA105" s="33">
        <v>0</v>
      </c>
      <c r="AB105" s="33">
        <v>5.12</v>
      </c>
      <c r="AC105" s="33">
        <v>6.03</v>
      </c>
      <c r="AD105" s="33">
        <v>4.16</v>
      </c>
      <c r="AE105" s="33">
        <v>4</v>
      </c>
      <c r="AF105" s="56"/>
      <c r="AG105" s="56"/>
      <c r="AH105" s="56"/>
      <c r="AI105" s="56"/>
      <c r="AJ105" s="56"/>
      <c r="AK105" s="56"/>
      <c r="AL105" s="56">
        <v>423682.45</v>
      </c>
      <c r="AM105" s="56"/>
      <c r="AN105" s="56"/>
      <c r="AO105" s="56">
        <v>585684.69999999995</v>
      </c>
      <c r="AP105" s="56">
        <v>3528.02</v>
      </c>
      <c r="AQ105" s="56">
        <v>161968.76999999999</v>
      </c>
      <c r="AR105" s="56">
        <v>126300.73</v>
      </c>
      <c r="AS105" s="56">
        <v>123067.86</v>
      </c>
      <c r="AT105" s="56">
        <v>3528.0160000000001</v>
      </c>
      <c r="AU105" s="56">
        <v>86100.77</v>
      </c>
      <c r="AV105" s="56">
        <v>68199.259999999995</v>
      </c>
      <c r="AW105" s="56">
        <v>67689.52</v>
      </c>
      <c r="AX105" s="56">
        <v>417.48599999999999</v>
      </c>
      <c r="AY105" s="56">
        <v>738957.97</v>
      </c>
      <c r="AZ105" s="56">
        <v>642762.06999999995</v>
      </c>
      <c r="BA105" s="56">
        <v>377075.02</v>
      </c>
      <c r="BB105" s="56">
        <v>0</v>
      </c>
      <c r="BC105" s="56">
        <v>0</v>
      </c>
      <c r="BD105" s="56">
        <v>0</v>
      </c>
      <c r="BE105" s="56">
        <v>0</v>
      </c>
      <c r="BF105" s="96">
        <v>32966.5</v>
      </c>
      <c r="BG105" s="56">
        <v>111705.47</v>
      </c>
      <c r="BH105" s="56">
        <v>74984.77</v>
      </c>
      <c r="BI105" s="56">
        <v>36720.699999999997</v>
      </c>
      <c r="BJ105" s="56">
        <v>0</v>
      </c>
      <c r="BK105" s="56">
        <v>0</v>
      </c>
      <c r="BL105" s="56">
        <v>0</v>
      </c>
      <c r="BM105" s="56">
        <v>0</v>
      </c>
      <c r="BN105" s="96">
        <v>155.34200000000001</v>
      </c>
      <c r="BO105" s="56">
        <v>12532.49</v>
      </c>
      <c r="BP105" s="56">
        <v>11086.56</v>
      </c>
      <c r="BQ105" s="56">
        <v>7061.43</v>
      </c>
      <c r="BR105" s="48">
        <f>SUM(BR281)/AQ279*AQ105</f>
        <v>153195.115606857</v>
      </c>
      <c r="BS105" s="48">
        <f>SUM(BS281)/AR279*AR105</f>
        <v>132347.24934143675</v>
      </c>
      <c r="BT105" s="48">
        <f>SUM(BT281)/AS279*AS105</f>
        <v>16004.529497377098</v>
      </c>
      <c r="BU105" s="53"/>
      <c r="BV105" s="48">
        <f>SUM(BV281)/AU279*AU105</f>
        <v>86739.327892963382</v>
      </c>
      <c r="BW105" s="48">
        <f>SUM(BW281)/AV279*AV105</f>
        <v>72988.359664882882</v>
      </c>
      <c r="BX105" s="48">
        <f>SUM(BX281)/AW279*AW105</f>
        <v>15907.399199646223</v>
      </c>
      <c r="BY105" s="53"/>
      <c r="BZ105" s="48">
        <f>SUM(BZ281)/AY279*AY105</f>
        <v>742329.08474563353</v>
      </c>
      <c r="CA105" s="48">
        <f>SUM(CA281)/AZ279*AZ105</f>
        <v>654179.03535241226</v>
      </c>
      <c r="CB105" s="48">
        <f>SUM(CB281)/BA279*BA105</f>
        <v>113027.34733163292</v>
      </c>
      <c r="CC105" s="53"/>
      <c r="CD105" s="48">
        <f>SUM(CD281)/BC279*BC105</f>
        <v>0</v>
      </c>
      <c r="CE105" s="48">
        <f>SUM(CE281)/BD279*BD105</f>
        <v>0</v>
      </c>
      <c r="CF105" s="48">
        <f>SUM(CF281)/BE279*BE105</f>
        <v>0</v>
      </c>
      <c r="CG105" s="53"/>
      <c r="CH105" s="48">
        <f>SUM(CH281)/BG279*BG105</f>
        <v>119489.10245437596</v>
      </c>
      <c r="CI105" s="48">
        <f>SUM(CI281)/BH279*BH105</f>
        <v>94968.101250877866</v>
      </c>
      <c r="CJ105" s="48">
        <f>SUM(CJ281)/BI279*BI105</f>
        <v>7532.8367653927899</v>
      </c>
      <c r="CK105" s="53"/>
      <c r="CL105" s="48">
        <f>SUM(CL281)/BK279*BK105</f>
        <v>0</v>
      </c>
      <c r="CM105" s="48">
        <f>SUM(CM281)/BL279*BL105</f>
        <v>0</v>
      </c>
      <c r="CN105" s="48">
        <f>SUM(CN281)/BM279*BM105</f>
        <v>0</v>
      </c>
      <c r="CO105" s="53"/>
      <c r="CP105" s="48">
        <f t="shared" si="11"/>
        <v>155.34200000000001</v>
      </c>
      <c r="CQ105" s="48">
        <f t="shared" si="12"/>
        <v>155.34200000000001</v>
      </c>
      <c r="CR105" s="48">
        <f t="shared" si="13"/>
        <v>0</v>
      </c>
      <c r="CS105" s="53"/>
      <c r="CT105" s="56">
        <v>2</v>
      </c>
      <c r="CU105" s="56">
        <v>2</v>
      </c>
      <c r="CV105" s="56">
        <v>0</v>
      </c>
      <c r="CW105" s="56">
        <v>14612.29</v>
      </c>
      <c r="CX105" s="52"/>
      <c r="CY105" s="52">
        <v>6</v>
      </c>
      <c r="CZ105" s="52">
        <v>93010.93</v>
      </c>
    </row>
    <row r="106" spans="1:108" x14ac:dyDescent="0.2">
      <c r="A106" s="56">
        <v>90</v>
      </c>
      <c r="B106" s="66" t="s">
        <v>176</v>
      </c>
      <c r="C106" s="56"/>
      <c r="D106" s="60" t="s">
        <v>20</v>
      </c>
      <c r="E106" s="32">
        <v>42736</v>
      </c>
      <c r="F106" s="32">
        <v>43100</v>
      </c>
      <c r="G106" s="60" t="s">
        <v>20</v>
      </c>
      <c r="H106" s="48">
        <v>-20600</v>
      </c>
      <c r="I106" s="56"/>
      <c r="J106" s="56">
        <v>50938.28</v>
      </c>
      <c r="K106" s="37">
        <f t="shared" si="10"/>
        <v>217525.56</v>
      </c>
      <c r="L106" s="56">
        <v>116036.88</v>
      </c>
      <c r="M106" s="56">
        <v>55420.44</v>
      </c>
      <c r="N106" s="56">
        <v>46068.24</v>
      </c>
      <c r="O106" s="56">
        <v>209212.08</v>
      </c>
      <c r="P106" s="37">
        <f t="shared" si="8"/>
        <v>209212.08</v>
      </c>
      <c r="Q106" s="37"/>
      <c r="R106" s="37"/>
      <c r="S106" s="37"/>
      <c r="T106" s="37"/>
      <c r="U106" s="37"/>
      <c r="V106" s="48">
        <v>-10500</v>
      </c>
      <c r="W106" s="56"/>
      <c r="X106" s="56">
        <v>59251.76</v>
      </c>
      <c r="Y106" s="75">
        <v>480.41</v>
      </c>
      <c r="Z106" s="5">
        <f>SUM(AA106:AE106)</f>
        <v>19.310000000000002</v>
      </c>
      <c r="AA106" s="33">
        <v>0</v>
      </c>
      <c r="AB106" s="33">
        <v>5.12</v>
      </c>
      <c r="AC106" s="33">
        <v>6.03</v>
      </c>
      <c r="AD106" s="33">
        <v>4.16</v>
      </c>
      <c r="AE106" s="33">
        <v>4</v>
      </c>
      <c r="AF106" s="56"/>
      <c r="AG106" s="56"/>
      <c r="AH106" s="56"/>
      <c r="AI106" s="56"/>
      <c r="AJ106" s="56"/>
      <c r="AK106" s="56"/>
      <c r="AL106" s="56">
        <v>153283.35</v>
      </c>
      <c r="AM106" s="56"/>
      <c r="AN106" s="56"/>
      <c r="AO106" s="56">
        <v>196490.71</v>
      </c>
      <c r="AP106" s="56">
        <v>2743.39</v>
      </c>
      <c r="AQ106" s="56">
        <v>138317.87</v>
      </c>
      <c r="AR106" s="56">
        <v>128428.46</v>
      </c>
      <c r="AS106" s="56">
        <v>43687.66</v>
      </c>
      <c r="AT106" s="56">
        <v>2743.39</v>
      </c>
      <c r="AU106" s="56">
        <v>67087.98</v>
      </c>
      <c r="AV106" s="56">
        <v>61964.45</v>
      </c>
      <c r="AW106" s="56">
        <v>24921.29</v>
      </c>
      <c r="AX106" s="56">
        <v>207.74799999999999</v>
      </c>
      <c r="AY106" s="56">
        <v>367333.85</v>
      </c>
      <c r="AZ106" s="56">
        <v>341182.8</v>
      </c>
      <c r="BA106" s="56">
        <v>123709.97</v>
      </c>
      <c r="BB106" s="56">
        <v>0</v>
      </c>
      <c r="BC106" s="56">
        <v>0</v>
      </c>
      <c r="BD106" s="56">
        <v>0</v>
      </c>
      <c r="BE106" s="56">
        <v>0</v>
      </c>
      <c r="BF106" s="96">
        <v>20836</v>
      </c>
      <c r="BG106" s="56">
        <v>70084.02</v>
      </c>
      <c r="BH106" s="56">
        <v>60249.68</v>
      </c>
      <c r="BI106" s="56">
        <v>9834.34</v>
      </c>
      <c r="BJ106" s="56">
        <v>0</v>
      </c>
      <c r="BK106" s="56">
        <v>0</v>
      </c>
      <c r="BL106" s="56">
        <v>0</v>
      </c>
      <c r="BM106" s="56">
        <v>0</v>
      </c>
      <c r="BN106" s="96">
        <v>76.366</v>
      </c>
      <c r="BO106" s="56">
        <v>6163.25</v>
      </c>
      <c r="BP106" s="56">
        <v>5971.03</v>
      </c>
      <c r="BQ106" s="56">
        <v>2320.64</v>
      </c>
      <c r="BR106" s="48">
        <f>SUM(BR281)/AQ279*AQ106</f>
        <v>130825.35654956334</v>
      </c>
      <c r="BS106" s="48">
        <f>SUM(BS281)/AR279*AR106</f>
        <v>134576.8422570221</v>
      </c>
      <c r="BT106" s="48">
        <f>SUM(BT281)/AS279*AS106</f>
        <v>5681.4219662337646</v>
      </c>
      <c r="BU106" s="53"/>
      <c r="BV106" s="48">
        <f>SUM(BV281)/AU279*AU106</f>
        <v>67585.531405776841</v>
      </c>
      <c r="BW106" s="48">
        <f>SUM(BW281)/AV279*AV106</f>
        <v>66315.727810487268</v>
      </c>
      <c r="BX106" s="48">
        <f>SUM(BX281)/AW279*AW106</f>
        <v>5856.6364276205741</v>
      </c>
      <c r="BY106" s="53"/>
      <c r="BZ106" s="48">
        <f>SUM(BZ281)/AY279*AY106</f>
        <v>369009.6213003695</v>
      </c>
      <c r="CA106" s="48">
        <f>SUM(CA281)/AZ279*AZ106</f>
        <v>347243.00857210666</v>
      </c>
      <c r="CB106" s="48">
        <f>SUM(CB281)/BA279*BA106</f>
        <v>37081.771546616605</v>
      </c>
      <c r="CC106" s="53"/>
      <c r="CD106" s="48">
        <f>SUM(CD281)/BC279*BC106</f>
        <v>0</v>
      </c>
      <c r="CE106" s="48">
        <f>SUM(CE281)/BD279*BD106</f>
        <v>0</v>
      </c>
      <c r="CF106" s="48">
        <f>SUM(CF281)/BE279*BE106</f>
        <v>0</v>
      </c>
      <c r="CG106" s="53"/>
      <c r="CH106" s="48">
        <f>SUM(CH281)/BG279*BG106</f>
        <v>74967.471567816101</v>
      </c>
      <c r="CI106" s="48">
        <f>SUM(CI281)/BH279*BH106</f>
        <v>76306.131372717296</v>
      </c>
      <c r="CJ106" s="48">
        <f>SUM(CJ281)/BI279*BI106</f>
        <v>2017.4037508918113</v>
      </c>
      <c r="CK106" s="53"/>
      <c r="CL106" s="48">
        <f>SUM(CL281)/BK279*BK106</f>
        <v>0</v>
      </c>
      <c r="CM106" s="48">
        <f>SUM(CM281)/BL279*BL106</f>
        <v>0</v>
      </c>
      <c r="CN106" s="48">
        <f>SUM(CN281)/BM279*BM106</f>
        <v>0</v>
      </c>
      <c r="CO106" s="53"/>
      <c r="CP106" s="48">
        <f t="shared" si="11"/>
        <v>76.366</v>
      </c>
      <c r="CQ106" s="48">
        <f t="shared" si="12"/>
        <v>76.366</v>
      </c>
      <c r="CR106" s="48">
        <f t="shared" si="13"/>
        <v>0</v>
      </c>
      <c r="CS106" s="53"/>
      <c r="CT106" s="56"/>
      <c r="CU106" s="56"/>
      <c r="CV106" s="56"/>
      <c r="CW106" s="56"/>
      <c r="CX106" s="52"/>
      <c r="CY106" s="52">
        <v>1</v>
      </c>
      <c r="CZ106" s="52">
        <v>12000</v>
      </c>
    </row>
    <row r="107" spans="1:108" x14ac:dyDescent="0.2">
      <c r="A107" s="56">
        <v>91</v>
      </c>
      <c r="B107" s="66" t="s">
        <v>177</v>
      </c>
      <c r="C107" s="56"/>
      <c r="D107" s="60" t="s">
        <v>20</v>
      </c>
      <c r="E107" s="32">
        <v>42736</v>
      </c>
      <c r="F107" s="32">
        <v>43100</v>
      </c>
      <c r="G107" s="60" t="s">
        <v>20</v>
      </c>
      <c r="H107" s="48">
        <v>30600</v>
      </c>
      <c r="I107" s="56"/>
      <c r="J107" s="56">
        <v>0</v>
      </c>
      <c r="K107" s="37">
        <f t="shared" si="10"/>
        <v>15063.96</v>
      </c>
      <c r="L107" s="56">
        <v>6446.22</v>
      </c>
      <c r="M107" s="56">
        <v>4705.92</v>
      </c>
      <c r="N107" s="56">
        <v>3911.82</v>
      </c>
      <c r="O107" s="56">
        <v>15063.96</v>
      </c>
      <c r="P107" s="37">
        <f t="shared" si="8"/>
        <v>15063.96</v>
      </c>
      <c r="Q107" s="37"/>
      <c r="R107" s="37"/>
      <c r="S107" s="37"/>
      <c r="T107" s="37"/>
      <c r="U107" s="37"/>
      <c r="V107" s="48">
        <v>34900</v>
      </c>
      <c r="W107" s="56"/>
      <c r="X107" s="56">
        <v>0</v>
      </c>
      <c r="Y107" s="75">
        <v>568.80999999999995</v>
      </c>
      <c r="Z107" s="5">
        <f>SUM(AA107:AE107)</f>
        <v>15.7</v>
      </c>
      <c r="AA107" s="33">
        <v>0</v>
      </c>
      <c r="AB107" s="33">
        <v>3.95</v>
      </c>
      <c r="AC107" s="33">
        <v>3.59</v>
      </c>
      <c r="AD107" s="33">
        <v>4.16</v>
      </c>
      <c r="AE107" s="33">
        <v>4</v>
      </c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>
        <v>90.26</v>
      </c>
      <c r="AQ107" s="56">
        <v>3623.1</v>
      </c>
      <c r="AR107" s="56">
        <v>3623.1</v>
      </c>
      <c r="AS107" s="56">
        <v>0</v>
      </c>
      <c r="AT107" s="56">
        <v>90.26</v>
      </c>
      <c r="AU107" s="56">
        <v>2255.15</v>
      </c>
      <c r="AV107" s="56">
        <v>2255.15</v>
      </c>
      <c r="AW107" s="56">
        <v>0</v>
      </c>
      <c r="AX107" s="56">
        <v>0</v>
      </c>
      <c r="AY107" s="56">
        <v>0</v>
      </c>
      <c r="AZ107" s="56">
        <v>0</v>
      </c>
      <c r="BA107" s="56">
        <v>0</v>
      </c>
      <c r="BB107" s="56">
        <v>0</v>
      </c>
      <c r="BC107" s="56">
        <v>0</v>
      </c>
      <c r="BD107" s="56">
        <v>0</v>
      </c>
      <c r="BE107" s="56">
        <v>0</v>
      </c>
      <c r="BF107" s="96">
        <v>0</v>
      </c>
      <c r="BG107" s="56">
        <v>0</v>
      </c>
      <c r="BH107" s="56">
        <v>0</v>
      </c>
      <c r="BI107" s="56">
        <v>0</v>
      </c>
      <c r="BJ107" s="56">
        <v>0</v>
      </c>
      <c r="BK107" s="56">
        <v>0</v>
      </c>
      <c r="BL107" s="56">
        <v>0</v>
      </c>
      <c r="BM107" s="56">
        <v>0</v>
      </c>
      <c r="BN107" s="96">
        <v>6.1559999999999997</v>
      </c>
      <c r="BO107" s="56">
        <v>496.86</v>
      </c>
      <c r="BP107" s="56">
        <v>496.86</v>
      </c>
      <c r="BQ107" s="56">
        <v>0</v>
      </c>
      <c r="BR107" s="48">
        <f>SUM(BR281)/AQ279*AQ107</f>
        <v>3426.8410098761856</v>
      </c>
      <c r="BS107" s="48">
        <f>SUM(BS281)/AR279*AR107</f>
        <v>3796.5522375758201</v>
      </c>
      <c r="BT107" s="48">
        <f>SUM(BT281)/AS279*AS107</f>
        <v>0</v>
      </c>
      <c r="BU107" s="53"/>
      <c r="BV107" s="48">
        <f>SUM(BV281)/AU279*AU107</f>
        <v>2271.8750981880462</v>
      </c>
      <c r="BW107" s="48">
        <f>SUM(BW281)/AV279*AV107</f>
        <v>2413.511514615564</v>
      </c>
      <c r="BX107" s="48">
        <f>SUM(BX281)/AW279*AW107</f>
        <v>0</v>
      </c>
      <c r="BY107" s="53"/>
      <c r="BZ107" s="48">
        <f>SUM(BZ281)/AY279*AY107</f>
        <v>0</v>
      </c>
      <c r="CA107" s="48">
        <f>SUM(CA281)/AZ279*AZ107</f>
        <v>0</v>
      </c>
      <c r="CB107" s="48">
        <f>SUM(CB281)/BA279*BA107</f>
        <v>0</v>
      </c>
      <c r="CC107" s="53"/>
      <c r="CD107" s="48">
        <f>SUM(CD281)/BC279*BC107</f>
        <v>0</v>
      </c>
      <c r="CE107" s="48">
        <f>SUM(CE281)/BD279*BD107</f>
        <v>0</v>
      </c>
      <c r="CF107" s="48">
        <f>SUM(CF281)/BE279*BE107</f>
        <v>0</v>
      </c>
      <c r="CG107" s="53"/>
      <c r="CH107" s="48">
        <f>SUM(CH281)/BG279*BG107</f>
        <v>0</v>
      </c>
      <c r="CI107" s="48">
        <f>SUM(CI281)/BH279*BH107</f>
        <v>0</v>
      </c>
      <c r="CJ107" s="48">
        <f>SUM(CJ281)/BI279*BI107</f>
        <v>0</v>
      </c>
      <c r="CK107" s="53"/>
      <c r="CL107" s="48">
        <f>SUM(CL281)/BK279*BK107</f>
        <v>0</v>
      </c>
      <c r="CM107" s="48">
        <f>SUM(CM281)/BL279*BL107</f>
        <v>0</v>
      </c>
      <c r="CN107" s="48">
        <f>SUM(CN281)/BM279*BM107</f>
        <v>0</v>
      </c>
      <c r="CO107" s="53"/>
      <c r="CP107" s="48">
        <f t="shared" si="11"/>
        <v>6.1559999999999997</v>
      </c>
      <c r="CQ107" s="48">
        <f t="shared" si="12"/>
        <v>6.1559999999999997</v>
      </c>
      <c r="CR107" s="48">
        <f t="shared" si="13"/>
        <v>0</v>
      </c>
      <c r="CS107" s="53"/>
      <c r="CT107" s="56"/>
      <c r="CU107" s="56"/>
      <c r="CV107" s="56"/>
      <c r="CW107" s="56"/>
      <c r="CX107" s="52"/>
      <c r="CY107" s="52"/>
      <c r="CZ107" s="52"/>
    </row>
    <row r="108" spans="1:108" x14ac:dyDescent="0.2">
      <c r="A108" s="56">
        <v>92</v>
      </c>
      <c r="B108" s="66" t="s">
        <v>178</v>
      </c>
      <c r="C108" s="56"/>
      <c r="D108" s="60" t="s">
        <v>20</v>
      </c>
      <c r="E108" s="32">
        <v>42736</v>
      </c>
      <c r="F108" s="32">
        <v>43100</v>
      </c>
      <c r="G108" s="60" t="s">
        <v>20</v>
      </c>
      <c r="H108" s="48">
        <v>2400</v>
      </c>
      <c r="I108" s="56"/>
      <c r="J108" s="56">
        <v>172.89</v>
      </c>
      <c r="K108" s="37">
        <f t="shared" si="10"/>
        <v>9701.880000000001</v>
      </c>
      <c r="L108" s="56">
        <v>5928.96</v>
      </c>
      <c r="M108" s="56">
        <v>0</v>
      </c>
      <c r="N108" s="56">
        <v>3772.92</v>
      </c>
      <c r="O108" s="56">
        <v>9306.3799999999992</v>
      </c>
      <c r="P108" s="37">
        <f t="shared" si="8"/>
        <v>9306.3799999999992</v>
      </c>
      <c r="Q108" s="37"/>
      <c r="R108" s="37"/>
      <c r="S108" s="37"/>
      <c r="T108" s="37"/>
      <c r="U108" s="37"/>
      <c r="V108" s="48">
        <v>2400</v>
      </c>
      <c r="W108" s="56"/>
      <c r="X108" s="56">
        <v>568.39</v>
      </c>
      <c r="Y108" s="75">
        <v>277.8</v>
      </c>
      <c r="Z108" s="5">
        <f>SUM(AA108:AE108)</f>
        <v>10.58</v>
      </c>
      <c r="AA108" s="33">
        <v>0</v>
      </c>
      <c r="AB108" s="33">
        <v>3.95</v>
      </c>
      <c r="AC108" s="33">
        <v>2.4700000000000002</v>
      </c>
      <c r="AD108" s="33">
        <v>4.16</v>
      </c>
      <c r="AE108" s="33">
        <v>0</v>
      </c>
      <c r="AF108" s="56"/>
      <c r="AG108" s="56"/>
      <c r="AH108" s="56"/>
      <c r="AI108" s="56"/>
      <c r="AJ108" s="56"/>
      <c r="AK108" s="56">
        <v>-102</v>
      </c>
      <c r="AL108" s="56"/>
      <c r="AM108" s="56"/>
      <c r="AN108" s="56"/>
      <c r="AO108" s="56">
        <v>1039.94</v>
      </c>
      <c r="AP108" s="56">
        <v>260.23</v>
      </c>
      <c r="AQ108" s="56">
        <v>11436.98</v>
      </c>
      <c r="AR108" s="56">
        <v>10761.82</v>
      </c>
      <c r="AS108" s="56">
        <v>600.72</v>
      </c>
      <c r="AT108" s="56">
        <v>260.23200000000003</v>
      </c>
      <c r="AU108" s="56">
        <v>6417.68</v>
      </c>
      <c r="AV108" s="56">
        <v>5988.19</v>
      </c>
      <c r="AW108" s="56">
        <v>385.85</v>
      </c>
      <c r="AX108" s="56">
        <v>0</v>
      </c>
      <c r="AY108" s="56">
        <v>0</v>
      </c>
      <c r="AZ108" s="56">
        <v>0</v>
      </c>
      <c r="BA108" s="56">
        <v>0</v>
      </c>
      <c r="BB108" s="56">
        <v>0</v>
      </c>
      <c r="BC108" s="56">
        <v>0</v>
      </c>
      <c r="BD108" s="56">
        <v>0</v>
      </c>
      <c r="BE108" s="56">
        <v>0</v>
      </c>
      <c r="BF108" s="96">
        <v>0</v>
      </c>
      <c r="BG108" s="56">
        <v>0</v>
      </c>
      <c r="BH108" s="56">
        <v>0</v>
      </c>
      <c r="BI108" s="56">
        <v>0</v>
      </c>
      <c r="BJ108" s="56">
        <v>0</v>
      </c>
      <c r="BK108" s="56">
        <v>0</v>
      </c>
      <c r="BL108" s="56">
        <v>0</v>
      </c>
      <c r="BM108" s="56">
        <v>0</v>
      </c>
      <c r="BN108" s="96">
        <v>10.26</v>
      </c>
      <c r="BO108" s="56">
        <v>828.06</v>
      </c>
      <c r="BP108" s="56">
        <v>790.77</v>
      </c>
      <c r="BQ108" s="56">
        <v>53.37</v>
      </c>
      <c r="BR108" s="48">
        <f>SUM(BR281)/AQ279*AQ108</f>
        <v>10817.45248354551</v>
      </c>
      <c r="BS108" s="48">
        <f>SUM(BS281)/AR279*AR108</f>
        <v>11277.031216744836</v>
      </c>
      <c r="BT108" s="48">
        <f>SUM(BT281)/AS279*AS108</f>
        <v>78.121460466318098</v>
      </c>
      <c r="BU108" s="53"/>
      <c r="BV108" s="48">
        <f>SUM(BV281)/AU279*AU108</f>
        <v>6465.2760925612311</v>
      </c>
      <c r="BW108" s="48">
        <f>SUM(BW281)/AV279*AV108</f>
        <v>6408.6936641490684</v>
      </c>
      <c r="BX108" s="48">
        <f>SUM(BX281)/AW279*AW108</f>
        <v>90.676813503530454</v>
      </c>
      <c r="BY108" s="53"/>
      <c r="BZ108" s="48">
        <f>SUM(BZ281)/AY279*AY108</f>
        <v>0</v>
      </c>
      <c r="CA108" s="48">
        <f>SUM(CA281)/AZ279*AZ108</f>
        <v>0</v>
      </c>
      <c r="CB108" s="48">
        <f>SUM(CB281)/BA279*BA108</f>
        <v>0</v>
      </c>
      <c r="CC108" s="53"/>
      <c r="CD108" s="48">
        <f>SUM(CD281)/BC279*BC108</f>
        <v>0</v>
      </c>
      <c r="CE108" s="48">
        <f>SUM(CE281)/BD279*BD108</f>
        <v>0</v>
      </c>
      <c r="CF108" s="48">
        <f>SUM(CF281)/BE279*BE108</f>
        <v>0</v>
      </c>
      <c r="CG108" s="53"/>
      <c r="CH108" s="48">
        <f>SUM(CH281)/BG279*BG108</f>
        <v>0</v>
      </c>
      <c r="CI108" s="48">
        <f>SUM(CI281)/BH279*BH108</f>
        <v>0</v>
      </c>
      <c r="CJ108" s="48">
        <f>SUM(CJ281)/BI279*BI108</f>
        <v>0</v>
      </c>
      <c r="CK108" s="53"/>
      <c r="CL108" s="48">
        <f>SUM(CL281)/BK279*BK108</f>
        <v>0</v>
      </c>
      <c r="CM108" s="48">
        <f>SUM(CM281)/BL279*BL108</f>
        <v>0</v>
      </c>
      <c r="CN108" s="48">
        <f>SUM(CN281)/BM279*BM108</f>
        <v>0</v>
      </c>
      <c r="CO108" s="53"/>
      <c r="CP108" s="48">
        <f t="shared" si="11"/>
        <v>10.26</v>
      </c>
      <c r="CQ108" s="48">
        <f t="shared" si="12"/>
        <v>10.26</v>
      </c>
      <c r="CR108" s="48">
        <f t="shared" si="13"/>
        <v>0</v>
      </c>
      <c r="CS108" s="53"/>
      <c r="CT108" s="56"/>
      <c r="CU108" s="56"/>
      <c r="CV108" s="56"/>
      <c r="CW108" s="56"/>
      <c r="CX108" s="52"/>
      <c r="CY108" s="52"/>
      <c r="CZ108" s="52"/>
    </row>
    <row r="109" spans="1:108" x14ac:dyDescent="0.2">
      <c r="A109" s="56">
        <v>93</v>
      </c>
      <c r="B109" s="66" t="s">
        <v>179</v>
      </c>
      <c r="C109" s="56"/>
      <c r="D109" s="60" t="s">
        <v>20</v>
      </c>
      <c r="E109" s="32">
        <v>42736</v>
      </c>
      <c r="F109" s="32">
        <v>43100</v>
      </c>
      <c r="G109" s="60" t="s">
        <v>20</v>
      </c>
      <c r="H109" s="48">
        <v>7900</v>
      </c>
      <c r="I109" s="56"/>
      <c r="J109" s="56">
        <v>1818.97</v>
      </c>
      <c r="K109" s="37">
        <f t="shared" si="10"/>
        <v>14331.300000000001</v>
      </c>
      <c r="L109" s="56">
        <v>6347.34</v>
      </c>
      <c r="M109" s="56">
        <v>4187.04</v>
      </c>
      <c r="N109" s="56">
        <v>3796.92</v>
      </c>
      <c r="O109" s="56">
        <v>13108.06</v>
      </c>
      <c r="P109" s="37">
        <f t="shared" si="8"/>
        <v>13108.06</v>
      </c>
      <c r="Q109" s="37"/>
      <c r="R109" s="37"/>
      <c r="S109" s="37"/>
      <c r="T109" s="37"/>
      <c r="U109" s="37"/>
      <c r="V109" s="48">
        <v>9800</v>
      </c>
      <c r="W109" s="56"/>
      <c r="X109" s="56">
        <v>3042.21</v>
      </c>
      <c r="Y109" s="75">
        <v>981</v>
      </c>
      <c r="Z109" s="5">
        <f>SUM(AA109:AE109)</f>
        <v>15.38</v>
      </c>
      <c r="AA109" s="33">
        <v>0</v>
      </c>
      <c r="AB109" s="33">
        <v>3.95</v>
      </c>
      <c r="AC109" s="33">
        <v>3.27</v>
      </c>
      <c r="AD109" s="33">
        <v>4.16</v>
      </c>
      <c r="AE109" s="33">
        <v>4</v>
      </c>
      <c r="AF109" s="56"/>
      <c r="AG109" s="56"/>
      <c r="AH109" s="56"/>
      <c r="AI109" s="56"/>
      <c r="AJ109" s="56"/>
      <c r="AK109" s="56"/>
      <c r="AL109" s="56">
        <v>4060.57</v>
      </c>
      <c r="AM109" s="56"/>
      <c r="AN109" s="56"/>
      <c r="AO109" s="56">
        <v>8100.92</v>
      </c>
      <c r="AP109" s="56">
        <v>424.82</v>
      </c>
      <c r="AQ109" s="56">
        <v>16922.009999999998</v>
      </c>
      <c r="AR109" s="56">
        <v>14617.68</v>
      </c>
      <c r="AS109" s="56">
        <v>4766.5200000000004</v>
      </c>
      <c r="AT109" s="56">
        <v>424.82400000000001</v>
      </c>
      <c r="AU109" s="56">
        <v>10432.56</v>
      </c>
      <c r="AV109" s="56">
        <v>8814.34</v>
      </c>
      <c r="AW109" s="56">
        <v>3061.61</v>
      </c>
      <c r="AX109" s="56">
        <v>0</v>
      </c>
      <c r="AY109" s="56">
        <v>0</v>
      </c>
      <c r="AZ109" s="56">
        <v>0</v>
      </c>
      <c r="BA109" s="56">
        <v>0</v>
      </c>
      <c r="BB109" s="56">
        <v>0</v>
      </c>
      <c r="BC109" s="56">
        <v>0</v>
      </c>
      <c r="BD109" s="56">
        <v>0</v>
      </c>
      <c r="BE109" s="56">
        <v>0</v>
      </c>
      <c r="BF109" s="96">
        <v>0</v>
      </c>
      <c r="BG109" s="56">
        <v>0</v>
      </c>
      <c r="BH109" s="56">
        <v>0</v>
      </c>
      <c r="BI109" s="56">
        <v>0</v>
      </c>
      <c r="BJ109" s="56">
        <v>0</v>
      </c>
      <c r="BK109" s="56">
        <v>0</v>
      </c>
      <c r="BL109" s="56">
        <v>0</v>
      </c>
      <c r="BM109" s="56">
        <v>0</v>
      </c>
      <c r="BN109" s="96">
        <v>15.013999999999999</v>
      </c>
      <c r="BO109" s="56">
        <v>1209.6300000000001</v>
      </c>
      <c r="BP109" s="56">
        <v>1091.83</v>
      </c>
      <c r="BQ109" s="56">
        <v>272.79000000000002</v>
      </c>
      <c r="BR109" s="48">
        <f>SUM(BR281)/AQ279*AQ109</f>
        <v>16005.364974065002</v>
      </c>
      <c r="BS109" s="48">
        <f>SUM(BS281)/AR279*AR109</f>
        <v>15317.486603231298</v>
      </c>
      <c r="BT109" s="48">
        <f>SUM(BT281)/AS279*AS109</f>
        <v>619.86866383991639</v>
      </c>
      <c r="BU109" s="53"/>
      <c r="BV109" s="48">
        <f>SUM(BV281)/AU279*AU109</f>
        <v>10509.932055230331</v>
      </c>
      <c r="BW109" s="48">
        <f>SUM(BW281)/AV279*AV109</f>
        <v>9433.302034781078</v>
      </c>
      <c r="BX109" s="48">
        <f>SUM(BX281)/AW279*AW109</f>
        <v>719.49472331357754</v>
      </c>
      <c r="BY109" s="53"/>
      <c r="BZ109" s="48">
        <f>SUM(BZ281)/AY279*AY109</f>
        <v>0</v>
      </c>
      <c r="CA109" s="48">
        <f>SUM(CA281)/AZ279*AZ109</f>
        <v>0</v>
      </c>
      <c r="CB109" s="48">
        <f>SUM(CB281)/BA279*BA109</f>
        <v>0</v>
      </c>
      <c r="CC109" s="53"/>
      <c r="CD109" s="48">
        <f>SUM(CD281)/BC279*BC109</f>
        <v>0</v>
      </c>
      <c r="CE109" s="48">
        <f>SUM(CE281)/BD279*BD109</f>
        <v>0</v>
      </c>
      <c r="CF109" s="48">
        <f>SUM(CF281)/BE279*BE109</f>
        <v>0</v>
      </c>
      <c r="CG109" s="53"/>
      <c r="CH109" s="48">
        <f>SUM(CH281)/BG279*BG109</f>
        <v>0</v>
      </c>
      <c r="CI109" s="48">
        <f>SUM(CI281)/BH279*BH109</f>
        <v>0</v>
      </c>
      <c r="CJ109" s="48">
        <f>SUM(CJ281)/BI279*BI109</f>
        <v>0</v>
      </c>
      <c r="CK109" s="53"/>
      <c r="CL109" s="48">
        <f>SUM(CL281)/BK279*BK109</f>
        <v>0</v>
      </c>
      <c r="CM109" s="48">
        <f>SUM(CM281)/BL279*BL109</f>
        <v>0</v>
      </c>
      <c r="CN109" s="48">
        <f>SUM(CN281)/BM279*BM109</f>
        <v>0</v>
      </c>
      <c r="CO109" s="53"/>
      <c r="CP109" s="48">
        <f t="shared" si="11"/>
        <v>15.013999999999999</v>
      </c>
      <c r="CQ109" s="48">
        <f t="shared" si="12"/>
        <v>15.013999999999999</v>
      </c>
      <c r="CR109" s="48">
        <f t="shared" si="13"/>
        <v>0</v>
      </c>
      <c r="CS109" s="53"/>
      <c r="CT109" s="56"/>
      <c r="CU109" s="56"/>
      <c r="CV109" s="56"/>
      <c r="CW109" s="56"/>
      <c r="CX109" s="52"/>
      <c r="CY109" s="52"/>
      <c r="CZ109" s="52"/>
    </row>
    <row r="110" spans="1:108" x14ac:dyDescent="0.2">
      <c r="A110" s="56">
        <v>94</v>
      </c>
      <c r="B110" s="66" t="s">
        <v>180</v>
      </c>
      <c r="C110" s="56"/>
      <c r="D110" s="60" t="s">
        <v>20</v>
      </c>
      <c r="E110" s="32">
        <v>42736</v>
      </c>
      <c r="F110" s="32">
        <v>43100</v>
      </c>
      <c r="G110" s="60" t="s">
        <v>20</v>
      </c>
      <c r="H110" s="48">
        <v>15600</v>
      </c>
      <c r="I110" s="56"/>
      <c r="J110" s="56">
        <v>1037.43</v>
      </c>
      <c r="K110" s="37">
        <f t="shared" si="10"/>
        <v>23250.42</v>
      </c>
      <c r="L110" s="56">
        <v>9949.3799999999992</v>
      </c>
      <c r="M110" s="56">
        <v>7263.36</v>
      </c>
      <c r="N110" s="56">
        <v>6037.68</v>
      </c>
      <c r="O110" s="56">
        <v>24123.84</v>
      </c>
      <c r="P110" s="37">
        <f t="shared" si="8"/>
        <v>24123.84</v>
      </c>
      <c r="Q110" s="37"/>
      <c r="R110" s="37"/>
      <c r="S110" s="37"/>
      <c r="T110" s="37"/>
      <c r="U110" s="37"/>
      <c r="V110" s="48">
        <v>22600</v>
      </c>
      <c r="W110" s="56"/>
      <c r="X110" s="56">
        <v>164.01</v>
      </c>
      <c r="Y110" s="75">
        <v>1237.2</v>
      </c>
      <c r="Z110" s="5">
        <f t="shared" si="9"/>
        <v>15.7</v>
      </c>
      <c r="AA110" s="33">
        <v>0</v>
      </c>
      <c r="AB110" s="33">
        <v>3.95</v>
      </c>
      <c r="AC110" s="33">
        <v>3.59</v>
      </c>
      <c r="AD110" s="33">
        <v>4.16</v>
      </c>
      <c r="AE110" s="33">
        <v>4</v>
      </c>
      <c r="AF110" s="56"/>
      <c r="AG110" s="56"/>
      <c r="AH110" s="56"/>
      <c r="AI110" s="56"/>
      <c r="AJ110" s="56"/>
      <c r="AK110" s="56"/>
      <c r="AL110" s="56">
        <v>52.98</v>
      </c>
      <c r="AM110" s="56"/>
      <c r="AN110" s="56"/>
      <c r="AO110" s="56">
        <v>405.86</v>
      </c>
      <c r="AP110" s="56">
        <v>208.04</v>
      </c>
      <c r="AQ110" s="56">
        <v>9028.0300000000007</v>
      </c>
      <c r="AR110" s="56">
        <v>8780.9</v>
      </c>
      <c r="AS110" s="56">
        <v>247.13</v>
      </c>
      <c r="AT110" s="56">
        <v>209.892</v>
      </c>
      <c r="AU110" s="56">
        <v>5172.42</v>
      </c>
      <c r="AV110" s="56">
        <v>5013.68</v>
      </c>
      <c r="AW110" s="56">
        <v>158.74</v>
      </c>
      <c r="AX110" s="56">
        <v>0</v>
      </c>
      <c r="AY110" s="56">
        <v>0</v>
      </c>
      <c r="AZ110" s="56">
        <v>0</v>
      </c>
      <c r="BA110" s="56">
        <v>0</v>
      </c>
      <c r="BB110" s="56">
        <v>0</v>
      </c>
      <c r="BC110" s="56">
        <v>0</v>
      </c>
      <c r="BD110" s="56">
        <v>0</v>
      </c>
      <c r="BE110" s="56">
        <v>0</v>
      </c>
      <c r="BF110" s="96">
        <v>0</v>
      </c>
      <c r="BG110" s="56">
        <v>0</v>
      </c>
      <c r="BH110" s="56">
        <v>0</v>
      </c>
      <c r="BI110" s="56">
        <v>0</v>
      </c>
      <c r="BJ110" s="56">
        <v>0</v>
      </c>
      <c r="BK110" s="56">
        <v>0</v>
      </c>
      <c r="BL110" s="56">
        <v>0</v>
      </c>
      <c r="BM110" s="56">
        <v>0</v>
      </c>
      <c r="BN110" s="96">
        <v>8.2080000000000002</v>
      </c>
      <c r="BO110" s="56">
        <v>662.46</v>
      </c>
      <c r="BP110" s="56">
        <v>715.45</v>
      </c>
      <c r="BQ110" s="56">
        <v>-0.01</v>
      </c>
      <c r="BR110" s="48">
        <f>SUM(BR281)/AQ279*AQ110</f>
        <v>8538.9924215154151</v>
      </c>
      <c r="BS110" s="48">
        <f>SUM(BS281)/AR279*AR110</f>
        <v>9201.2766809995646</v>
      </c>
      <c r="BT110" s="48">
        <f>SUM(BT281)/AS279*AS110</f>
        <v>32.138361507925808</v>
      </c>
      <c r="BU110" s="53"/>
      <c r="BV110" s="48">
        <f>SUM(BV281)/AU279*AU110</f>
        <v>5210.7807442386593</v>
      </c>
      <c r="BW110" s="48">
        <f>SUM(BW281)/AV279*AV110</f>
        <v>5365.7514624737869</v>
      </c>
      <c r="BX110" s="48">
        <f>SUM(BX281)/AW279*AW110</f>
        <v>37.304748932358237</v>
      </c>
      <c r="BY110" s="53"/>
      <c r="BZ110" s="48">
        <f>SUM(BZ281)/AY279*AY110</f>
        <v>0</v>
      </c>
      <c r="CA110" s="48">
        <f>SUM(CA281)/AZ279*AZ110</f>
        <v>0</v>
      </c>
      <c r="CB110" s="48">
        <f>SUM(CB281)/BA279*BA110</f>
        <v>0</v>
      </c>
      <c r="CC110" s="53"/>
      <c r="CD110" s="48">
        <f>SUM(CD281)/BC279*BC110</f>
        <v>0</v>
      </c>
      <c r="CE110" s="48">
        <f>SUM(CE281)/BD279*BD110</f>
        <v>0</v>
      </c>
      <c r="CF110" s="48">
        <f>SUM(CF281)/BE279*BE110</f>
        <v>0</v>
      </c>
      <c r="CG110" s="53"/>
      <c r="CH110" s="48">
        <f>SUM(CH281)/BG279*BG110</f>
        <v>0</v>
      </c>
      <c r="CI110" s="48">
        <f>SUM(CI281)/BH279*BH110</f>
        <v>0</v>
      </c>
      <c r="CJ110" s="48">
        <f>SUM(CJ281)/BI279*BI110</f>
        <v>0</v>
      </c>
      <c r="CK110" s="53"/>
      <c r="CL110" s="48">
        <f>SUM(CL281)/BK279*BK110</f>
        <v>0</v>
      </c>
      <c r="CM110" s="48">
        <f>SUM(CM281)/BL279*BL110</f>
        <v>0</v>
      </c>
      <c r="CN110" s="48">
        <f>SUM(CN281)/BM279*BM110</f>
        <v>0</v>
      </c>
      <c r="CO110" s="53"/>
      <c r="CP110" s="48">
        <f t="shared" si="11"/>
        <v>8.2080000000000002</v>
      </c>
      <c r="CQ110" s="48">
        <f t="shared" si="12"/>
        <v>8.2080000000000002</v>
      </c>
      <c r="CR110" s="48">
        <f t="shared" si="13"/>
        <v>0</v>
      </c>
      <c r="CS110" s="53"/>
      <c r="CT110" s="56">
        <v>1</v>
      </c>
      <c r="CU110" s="56">
        <v>1</v>
      </c>
      <c r="CV110" s="56">
        <v>0</v>
      </c>
      <c r="CW110" s="56">
        <v>71</v>
      </c>
      <c r="CX110" s="52"/>
      <c r="CY110" s="52"/>
      <c r="CZ110" s="52"/>
    </row>
    <row r="111" spans="1:108" x14ac:dyDescent="0.2">
      <c r="A111" s="56">
        <v>95</v>
      </c>
      <c r="B111" s="66" t="s">
        <v>181</v>
      </c>
      <c r="C111" s="56"/>
      <c r="D111" s="60" t="s">
        <v>20</v>
      </c>
      <c r="E111" s="32">
        <v>42736</v>
      </c>
      <c r="F111" s="32">
        <v>43100</v>
      </c>
      <c r="G111" s="60" t="s">
        <v>20</v>
      </c>
      <c r="H111" s="48">
        <v>1000</v>
      </c>
      <c r="I111" s="56"/>
      <c r="J111" s="56">
        <v>13311.25</v>
      </c>
      <c r="K111" s="37">
        <f t="shared" si="10"/>
        <v>14150.34</v>
      </c>
      <c r="L111" s="56">
        <v>6267.12</v>
      </c>
      <c r="M111" s="56">
        <v>4134.24</v>
      </c>
      <c r="N111" s="56">
        <v>3748.98</v>
      </c>
      <c r="O111" s="56">
        <v>9003.4500000000007</v>
      </c>
      <c r="P111" s="37">
        <f t="shared" si="8"/>
        <v>9003.4500000000007</v>
      </c>
      <c r="Q111" s="37"/>
      <c r="R111" s="37"/>
      <c r="S111" s="37"/>
      <c r="T111" s="37"/>
      <c r="U111" s="37"/>
      <c r="V111" s="48">
        <v>400</v>
      </c>
      <c r="W111" s="56"/>
      <c r="X111" s="56">
        <v>18458.14</v>
      </c>
      <c r="Y111" s="75">
        <v>166.7</v>
      </c>
      <c r="Z111" s="5">
        <f t="shared" si="9"/>
        <v>15.38</v>
      </c>
      <c r="AA111" s="33">
        <v>0</v>
      </c>
      <c r="AB111" s="33">
        <v>3.95</v>
      </c>
      <c r="AC111" s="33">
        <v>3.27</v>
      </c>
      <c r="AD111" s="33">
        <v>4.16</v>
      </c>
      <c r="AE111" s="33">
        <v>4</v>
      </c>
      <c r="AF111" s="56"/>
      <c r="AG111" s="56"/>
      <c r="AH111" s="56"/>
      <c r="AI111" s="56"/>
      <c r="AJ111" s="56"/>
      <c r="AK111" s="56"/>
      <c r="AL111" s="56">
        <v>19276.57</v>
      </c>
      <c r="AM111" s="56"/>
      <c r="AN111" s="56"/>
      <c r="AO111" s="56">
        <v>29521.47</v>
      </c>
      <c r="AP111" s="56">
        <v>215.04</v>
      </c>
      <c r="AQ111" s="56">
        <v>11254.42</v>
      </c>
      <c r="AR111" s="56">
        <v>4088.11</v>
      </c>
      <c r="AS111" s="56">
        <v>18598.21</v>
      </c>
      <c r="AT111" s="56">
        <v>259.37</v>
      </c>
      <c r="AU111" s="56">
        <v>6363.32</v>
      </c>
      <c r="AV111" s="56">
        <v>3509.6</v>
      </c>
      <c r="AW111" s="56">
        <v>9978.4</v>
      </c>
      <c r="AX111" s="56">
        <v>0</v>
      </c>
      <c r="AY111" s="56">
        <v>0</v>
      </c>
      <c r="AZ111" s="56">
        <v>0</v>
      </c>
      <c r="BA111" s="56">
        <v>0</v>
      </c>
      <c r="BB111" s="56">
        <v>0</v>
      </c>
      <c r="BC111" s="56">
        <v>0</v>
      </c>
      <c r="BD111" s="56">
        <v>0</v>
      </c>
      <c r="BE111" s="56">
        <v>0</v>
      </c>
      <c r="BF111" s="96">
        <v>0</v>
      </c>
      <c r="BG111" s="56">
        <v>0</v>
      </c>
      <c r="BH111" s="56">
        <v>0</v>
      </c>
      <c r="BI111" s="56">
        <v>0</v>
      </c>
      <c r="BJ111" s="56">
        <v>0</v>
      </c>
      <c r="BK111" s="56">
        <v>0</v>
      </c>
      <c r="BL111" s="56">
        <v>0</v>
      </c>
      <c r="BM111" s="56">
        <v>0</v>
      </c>
      <c r="BN111" s="96">
        <v>8.2080000000000002</v>
      </c>
      <c r="BO111" s="56">
        <v>662.4</v>
      </c>
      <c r="BP111" s="56">
        <v>437.53</v>
      </c>
      <c r="BQ111" s="56">
        <v>944.86</v>
      </c>
      <c r="BR111" s="48">
        <f>SUM(BR281)/AQ279*AQ111</f>
        <v>10644.781540219907</v>
      </c>
      <c r="BS111" s="48">
        <f>SUM(BS281)/AR279*AR111</f>
        <v>4283.8241196644003</v>
      </c>
      <c r="BT111" s="48">
        <f>SUM(BT281)/AS279*AS111</f>
        <v>2418.6298562712777</v>
      </c>
      <c r="BU111" s="53"/>
      <c r="BV111" s="48">
        <f>SUM(BV281)/AU279*AU111</f>
        <v>6410.5129369673659</v>
      </c>
      <c r="BW111" s="48">
        <f>SUM(BW281)/AV279*AV111</f>
        <v>3756.0517090636022</v>
      </c>
      <c r="BX111" s="48">
        <f>SUM(BX281)/AW279*AW111</f>
        <v>2344.977363907291</v>
      </c>
      <c r="BY111" s="53"/>
      <c r="BZ111" s="48">
        <f>SUM(BZ281)/AY279*AY111</f>
        <v>0</v>
      </c>
      <c r="CA111" s="48">
        <f>SUM(CA281)/AZ279*AZ111</f>
        <v>0</v>
      </c>
      <c r="CB111" s="48">
        <f>SUM(CB281)/BA279*BA111</f>
        <v>0</v>
      </c>
      <c r="CC111" s="53"/>
      <c r="CD111" s="48">
        <f>SUM(CD281)/BC279*BC111</f>
        <v>0</v>
      </c>
      <c r="CE111" s="48">
        <f>SUM(CE281)/BD279*BD111</f>
        <v>0</v>
      </c>
      <c r="CF111" s="48">
        <f>SUM(CF281)/BE279*BE111</f>
        <v>0</v>
      </c>
      <c r="CG111" s="53"/>
      <c r="CH111" s="48">
        <f>SUM(CH281)/BG279*BG111</f>
        <v>0</v>
      </c>
      <c r="CI111" s="48">
        <f>SUM(CI281)/BH279*BH111</f>
        <v>0</v>
      </c>
      <c r="CJ111" s="48">
        <f>SUM(CJ281)/BI279*BI111</f>
        <v>0</v>
      </c>
      <c r="CK111" s="53"/>
      <c r="CL111" s="48">
        <f>SUM(CL281)/BK279*BK111</f>
        <v>0</v>
      </c>
      <c r="CM111" s="48">
        <f>SUM(CM281)/BL279*BL111</f>
        <v>0</v>
      </c>
      <c r="CN111" s="48">
        <f>SUM(CN281)/BM279*BM111</f>
        <v>0</v>
      </c>
      <c r="CO111" s="53"/>
      <c r="CP111" s="48">
        <f t="shared" si="11"/>
        <v>8.2080000000000002</v>
      </c>
      <c r="CQ111" s="48">
        <f t="shared" si="12"/>
        <v>8.2080000000000002</v>
      </c>
      <c r="CR111" s="48">
        <f t="shared" si="13"/>
        <v>0</v>
      </c>
      <c r="CS111" s="53"/>
      <c r="CT111" s="56"/>
      <c r="CU111" s="56"/>
      <c r="CV111" s="56"/>
      <c r="CW111" s="56"/>
      <c r="CX111" s="52"/>
      <c r="CY111" s="52">
        <v>1</v>
      </c>
      <c r="CZ111" s="52">
        <v>3000</v>
      </c>
    </row>
    <row r="112" spans="1:108" x14ac:dyDescent="0.2">
      <c r="A112" s="56">
        <v>96</v>
      </c>
      <c r="B112" s="66" t="s">
        <v>182</v>
      </c>
      <c r="C112" s="56"/>
      <c r="D112" s="60" t="s">
        <v>20</v>
      </c>
      <c r="E112" s="32">
        <v>42736</v>
      </c>
      <c r="F112" s="32">
        <v>43100</v>
      </c>
      <c r="G112" s="60" t="s">
        <v>20</v>
      </c>
      <c r="H112" s="48">
        <v>7300</v>
      </c>
      <c r="I112" s="56"/>
      <c r="J112" s="56">
        <v>8527.07</v>
      </c>
      <c r="K112" s="37">
        <f t="shared" si="10"/>
        <v>17240.82</v>
      </c>
      <c r="L112" s="56">
        <v>7635.9</v>
      </c>
      <c r="M112" s="56">
        <v>5037.12</v>
      </c>
      <c r="N112" s="56">
        <v>4567.8</v>
      </c>
      <c r="O112" s="56">
        <v>18266.330000000002</v>
      </c>
      <c r="P112" s="37">
        <f t="shared" si="8"/>
        <v>18266.330000000002</v>
      </c>
      <c r="Q112" s="37"/>
      <c r="R112" s="37"/>
      <c r="S112" s="37"/>
      <c r="T112" s="37"/>
      <c r="U112" s="37"/>
      <c r="V112" s="48">
        <v>7200</v>
      </c>
      <c r="W112" s="56"/>
      <c r="X112" s="56">
        <v>7501.56</v>
      </c>
      <c r="Y112" s="75">
        <v>524.5</v>
      </c>
      <c r="Z112" s="5">
        <f t="shared" si="9"/>
        <v>15.38</v>
      </c>
      <c r="AA112" s="33">
        <v>0</v>
      </c>
      <c r="AB112" s="33">
        <v>3.95</v>
      </c>
      <c r="AC112" s="33">
        <v>3.27</v>
      </c>
      <c r="AD112" s="33">
        <v>4.16</v>
      </c>
      <c r="AE112" s="33">
        <v>4</v>
      </c>
      <c r="AF112" s="56"/>
      <c r="AG112" s="56"/>
      <c r="AH112" s="56"/>
      <c r="AI112" s="56"/>
      <c r="AJ112" s="56"/>
      <c r="AK112" s="56"/>
      <c r="AL112" s="56">
        <v>13710.74</v>
      </c>
      <c r="AM112" s="56"/>
      <c r="AN112" s="56"/>
      <c r="AO112" s="56">
        <v>11291.6</v>
      </c>
      <c r="AP112" s="56">
        <v>357.28</v>
      </c>
      <c r="AQ112" s="56">
        <v>17712.52</v>
      </c>
      <c r="AR112" s="56">
        <v>19048.560000000001</v>
      </c>
      <c r="AS112" s="56">
        <v>6953.37</v>
      </c>
      <c r="AT112" s="56">
        <v>357.28</v>
      </c>
      <c r="AU112" s="56">
        <v>8793.76</v>
      </c>
      <c r="AV112" s="56">
        <v>9761.4599999999991</v>
      </c>
      <c r="AW112" s="56">
        <v>3989.85</v>
      </c>
      <c r="AX112" s="56">
        <v>0</v>
      </c>
      <c r="AY112" s="56">
        <v>0</v>
      </c>
      <c r="AZ112" s="56">
        <v>0</v>
      </c>
      <c r="BA112" s="56">
        <v>0</v>
      </c>
      <c r="BB112" s="56">
        <v>0</v>
      </c>
      <c r="BC112" s="56">
        <v>0</v>
      </c>
      <c r="BD112" s="56">
        <v>0</v>
      </c>
      <c r="BE112" s="56">
        <v>0</v>
      </c>
      <c r="BF112" s="96">
        <v>0</v>
      </c>
      <c r="BG112" s="56">
        <v>0</v>
      </c>
      <c r="BH112" s="56">
        <v>0</v>
      </c>
      <c r="BI112" s="56">
        <v>0</v>
      </c>
      <c r="BJ112" s="56">
        <v>0</v>
      </c>
      <c r="BK112" s="56">
        <v>0</v>
      </c>
      <c r="BL112" s="56">
        <v>0</v>
      </c>
      <c r="BM112" s="56">
        <v>0</v>
      </c>
      <c r="BN112" s="96">
        <v>9.5760000000000005</v>
      </c>
      <c r="BO112" s="56">
        <v>775.06</v>
      </c>
      <c r="BP112" s="56">
        <v>890.46</v>
      </c>
      <c r="BQ112" s="56">
        <v>348.38</v>
      </c>
      <c r="BR112" s="48">
        <f>SUM(BR281)/AQ279*AQ112</f>
        <v>16753.053993611033</v>
      </c>
      <c r="BS112" s="48">
        <f>SUM(BS281)/AR279*AR112</f>
        <v>19960.490488972777</v>
      </c>
      <c r="BT112" s="48">
        <f>SUM(BT281)/AS279*AS112</f>
        <v>904.26058656725638</v>
      </c>
      <c r="BU112" s="53"/>
      <c r="BV112" s="48">
        <f>SUM(BV281)/AU279*AU112</f>
        <v>8858.9780562011892</v>
      </c>
      <c r="BW112" s="48">
        <f>SUM(BW281)/AV279*AV112</f>
        <v>10446.930851366535</v>
      </c>
      <c r="BX112" s="48">
        <f>SUM(BX281)/AW279*AW112</f>
        <v>937.63608748752358</v>
      </c>
      <c r="BY112" s="53"/>
      <c r="BZ112" s="48">
        <f>SUM(BZ281)/AY279*AY112</f>
        <v>0</v>
      </c>
      <c r="CA112" s="48">
        <f>SUM(CA281)/AZ279*AZ112</f>
        <v>0</v>
      </c>
      <c r="CB112" s="48">
        <f>SUM(CB281)/BA279*BA112</f>
        <v>0</v>
      </c>
      <c r="CC112" s="53"/>
      <c r="CD112" s="48">
        <f>SUM(CD281)/BC279*BC112</f>
        <v>0</v>
      </c>
      <c r="CE112" s="48">
        <f>SUM(CE281)/BD279*BD112</f>
        <v>0</v>
      </c>
      <c r="CF112" s="48">
        <f>SUM(CF281)/BE279*BE112</f>
        <v>0</v>
      </c>
      <c r="CG112" s="53"/>
      <c r="CH112" s="48">
        <f>SUM(CH281)/BG279*BG112</f>
        <v>0</v>
      </c>
      <c r="CI112" s="48">
        <f>SUM(CI281)/BH279*BH112</f>
        <v>0</v>
      </c>
      <c r="CJ112" s="48">
        <f>SUM(CJ281)/BI279*BI112</f>
        <v>0</v>
      </c>
      <c r="CK112" s="53"/>
      <c r="CL112" s="48">
        <f>SUM(CL281)/BK279*BK112</f>
        <v>0</v>
      </c>
      <c r="CM112" s="48">
        <f>SUM(CM281)/BL279*BL112</f>
        <v>0</v>
      </c>
      <c r="CN112" s="48">
        <f>SUM(CN281)/BM279*BM112</f>
        <v>0</v>
      </c>
      <c r="CO112" s="53"/>
      <c r="CP112" s="48">
        <f t="shared" si="11"/>
        <v>9.5760000000000005</v>
      </c>
      <c r="CQ112" s="48">
        <f t="shared" si="12"/>
        <v>9.5760000000000005</v>
      </c>
      <c r="CR112" s="48">
        <f t="shared" si="13"/>
        <v>0</v>
      </c>
      <c r="CS112" s="53"/>
      <c r="CT112" s="56"/>
      <c r="CU112" s="56"/>
      <c r="CV112" s="56"/>
      <c r="CW112" s="56"/>
      <c r="CX112" s="52"/>
      <c r="CY112" s="52">
        <v>3</v>
      </c>
      <c r="CZ112" s="52">
        <v>0</v>
      </c>
    </row>
    <row r="113" spans="1:104" x14ac:dyDescent="0.2">
      <c r="A113" s="56">
        <v>97</v>
      </c>
      <c r="B113" s="66" t="s">
        <v>183</v>
      </c>
      <c r="C113" s="56"/>
      <c r="D113" s="60" t="s">
        <v>20</v>
      </c>
      <c r="E113" s="32">
        <v>42736</v>
      </c>
      <c r="F113" s="32">
        <v>43100</v>
      </c>
      <c r="G113" s="60" t="s">
        <v>20</v>
      </c>
      <c r="H113" s="48">
        <v>1000</v>
      </c>
      <c r="I113" s="56"/>
      <c r="J113" s="56">
        <v>5291.02</v>
      </c>
      <c r="K113" s="37">
        <f t="shared" si="10"/>
        <v>22376.16</v>
      </c>
      <c r="L113" s="56">
        <v>6385.38</v>
      </c>
      <c r="M113" s="56">
        <v>8732.16</v>
      </c>
      <c r="N113" s="56">
        <v>7258.62</v>
      </c>
      <c r="O113" s="56">
        <v>15039.71</v>
      </c>
      <c r="P113" s="37">
        <f t="shared" si="8"/>
        <v>15039.71</v>
      </c>
      <c r="Q113" s="37"/>
      <c r="R113" s="37"/>
      <c r="S113" s="37"/>
      <c r="T113" s="37"/>
      <c r="U113" s="37"/>
      <c r="V113" s="48">
        <v>-19000</v>
      </c>
      <c r="W113" s="56"/>
      <c r="X113" s="56">
        <v>12627.47</v>
      </c>
      <c r="Y113" s="75">
        <v>144.4</v>
      </c>
      <c r="Z113" s="5">
        <f>SUM(AA113:AE113)</f>
        <v>12.51</v>
      </c>
      <c r="AA113" s="33">
        <v>0</v>
      </c>
      <c r="AB113" s="33">
        <v>1.08</v>
      </c>
      <c r="AC113" s="33">
        <v>3.27</v>
      </c>
      <c r="AD113" s="33">
        <v>4.16</v>
      </c>
      <c r="AE113" s="33">
        <v>4</v>
      </c>
      <c r="AF113" s="56"/>
      <c r="AG113" s="56"/>
      <c r="AH113" s="56"/>
      <c r="AI113" s="56"/>
      <c r="AJ113" s="56"/>
      <c r="AK113" s="56"/>
      <c r="AL113" s="56">
        <v>351.98</v>
      </c>
      <c r="AM113" s="56"/>
      <c r="AN113" s="56"/>
      <c r="AO113" s="56">
        <v>972.31</v>
      </c>
      <c r="AP113" s="56">
        <v>0</v>
      </c>
      <c r="AQ113" s="56">
        <v>0</v>
      </c>
      <c r="AR113" s="56">
        <v>0</v>
      </c>
      <c r="AS113" s="56">
        <v>0</v>
      </c>
      <c r="AT113" s="56">
        <v>0</v>
      </c>
      <c r="AU113" s="56">
        <v>0</v>
      </c>
      <c r="AV113" s="56">
        <v>0</v>
      </c>
      <c r="AW113" s="56">
        <v>0</v>
      </c>
      <c r="AX113" s="56">
        <v>0</v>
      </c>
      <c r="AY113" s="56">
        <v>0</v>
      </c>
      <c r="AZ113" s="56">
        <v>0</v>
      </c>
      <c r="BA113" s="56">
        <v>0</v>
      </c>
      <c r="BB113" s="56">
        <v>0</v>
      </c>
      <c r="BC113" s="56">
        <v>0</v>
      </c>
      <c r="BD113" s="56">
        <v>0</v>
      </c>
      <c r="BE113" s="56">
        <v>0</v>
      </c>
      <c r="BF113" s="96">
        <v>0</v>
      </c>
      <c r="BG113" s="56">
        <v>0</v>
      </c>
      <c r="BH113" s="56">
        <v>0</v>
      </c>
      <c r="BI113" s="56">
        <v>0</v>
      </c>
      <c r="BJ113" s="56">
        <v>0</v>
      </c>
      <c r="BK113" s="56">
        <v>0</v>
      </c>
      <c r="BL113" s="56">
        <v>0</v>
      </c>
      <c r="BM113" s="56">
        <v>0</v>
      </c>
      <c r="BN113" s="96">
        <v>24.623999999999999</v>
      </c>
      <c r="BO113" s="56">
        <v>1987.5</v>
      </c>
      <c r="BP113" s="56">
        <v>1367.17</v>
      </c>
      <c r="BQ113" s="56">
        <v>972.31</v>
      </c>
      <c r="BR113" s="48">
        <f>SUM(BR281)/AQ279*AQ113</f>
        <v>0</v>
      </c>
      <c r="BS113" s="48">
        <f>SUM(BS281)/AR279*AR113</f>
        <v>0</v>
      </c>
      <c r="BT113" s="48">
        <f>SUM(BT281)/AS279*AS113</f>
        <v>0</v>
      </c>
      <c r="BU113" s="53"/>
      <c r="BV113" s="48">
        <f>SUM(BV281)/AU279*AU113</f>
        <v>0</v>
      </c>
      <c r="BW113" s="48">
        <f>SUM(BW281)/AV279*AV113</f>
        <v>0</v>
      </c>
      <c r="BX113" s="48">
        <f>SUM(BX281)/AW279*AW113</f>
        <v>0</v>
      </c>
      <c r="BY113" s="53"/>
      <c r="BZ113" s="48">
        <f>SUM(BZ281)/AY279*AY113</f>
        <v>0</v>
      </c>
      <c r="CA113" s="48">
        <f>SUM(CA281)/AZ279*AZ113</f>
        <v>0</v>
      </c>
      <c r="CB113" s="48">
        <f>SUM(CB281)/BA279*BA113</f>
        <v>0</v>
      </c>
      <c r="CC113" s="53"/>
      <c r="CD113" s="48">
        <f>SUM(CD281)/BC279*BC113</f>
        <v>0</v>
      </c>
      <c r="CE113" s="48">
        <f>SUM(CE281)/BD279*BD113</f>
        <v>0</v>
      </c>
      <c r="CF113" s="48">
        <f>SUM(CF281)/BE279*BE113</f>
        <v>0</v>
      </c>
      <c r="CG113" s="53"/>
      <c r="CH113" s="48">
        <f>SUM(CH281)/BG279*BG113</f>
        <v>0</v>
      </c>
      <c r="CI113" s="48">
        <f>SUM(CI281)/BH279*BH113</f>
        <v>0</v>
      </c>
      <c r="CJ113" s="48">
        <f>SUM(CJ281)/BI279*BI113</f>
        <v>0</v>
      </c>
      <c r="CK113" s="53"/>
      <c r="CL113" s="48">
        <f>SUM(CL281)/BK279*BK113</f>
        <v>0</v>
      </c>
      <c r="CM113" s="48">
        <f>SUM(CM281)/BL279*BL113</f>
        <v>0</v>
      </c>
      <c r="CN113" s="48">
        <f>SUM(CN281)/BM279*BM113</f>
        <v>0</v>
      </c>
      <c r="CO113" s="53"/>
      <c r="CP113" s="48">
        <f t="shared" si="11"/>
        <v>24.623999999999999</v>
      </c>
      <c r="CQ113" s="48">
        <f t="shared" si="12"/>
        <v>24.623999999999999</v>
      </c>
      <c r="CR113" s="48">
        <f t="shared" si="13"/>
        <v>0</v>
      </c>
      <c r="CS113" s="53"/>
      <c r="CT113" s="56"/>
      <c r="CU113" s="56"/>
      <c r="CV113" s="56"/>
      <c r="CW113" s="56"/>
      <c r="CX113" s="52"/>
      <c r="CY113" s="52">
        <v>1</v>
      </c>
      <c r="CZ113" s="52">
        <v>0</v>
      </c>
    </row>
    <row r="114" spans="1:104" x14ac:dyDescent="0.2">
      <c r="A114" s="56">
        <v>98</v>
      </c>
      <c r="B114" s="66" t="s">
        <v>184</v>
      </c>
      <c r="C114" s="56"/>
      <c r="D114" s="60" t="s">
        <v>20</v>
      </c>
      <c r="E114" s="32">
        <v>42736</v>
      </c>
      <c r="F114" s="32">
        <v>43100</v>
      </c>
      <c r="G114" s="60" t="s">
        <v>20</v>
      </c>
      <c r="H114" s="48">
        <v>39700</v>
      </c>
      <c r="I114" s="56"/>
      <c r="J114" s="56">
        <v>12377.54</v>
      </c>
      <c r="K114" s="37">
        <f t="shared" si="10"/>
        <v>23858.04</v>
      </c>
      <c r="L114" s="56">
        <v>7582.44</v>
      </c>
      <c r="M114" s="56">
        <v>8887.68</v>
      </c>
      <c r="N114" s="56">
        <v>7387.92</v>
      </c>
      <c r="O114" s="56">
        <v>16769.27</v>
      </c>
      <c r="P114" s="37">
        <f t="shared" si="8"/>
        <v>16769.27</v>
      </c>
      <c r="Q114" s="37"/>
      <c r="R114" s="37"/>
      <c r="S114" s="37"/>
      <c r="T114" s="37"/>
      <c r="U114" s="37"/>
      <c r="V114" s="48">
        <v>42500</v>
      </c>
      <c r="W114" s="56"/>
      <c r="X114" s="56">
        <v>19466.310000000001</v>
      </c>
      <c r="Y114" s="75">
        <v>136.6</v>
      </c>
      <c r="Z114" s="5">
        <f t="shared" si="9"/>
        <v>13.129999999999999</v>
      </c>
      <c r="AA114" s="33">
        <v>0</v>
      </c>
      <c r="AB114" s="33">
        <v>1.7</v>
      </c>
      <c r="AC114" s="33">
        <v>3.27</v>
      </c>
      <c r="AD114" s="33">
        <v>4.16</v>
      </c>
      <c r="AE114" s="33">
        <v>4</v>
      </c>
      <c r="AF114" s="56"/>
      <c r="AG114" s="56"/>
      <c r="AH114" s="56"/>
      <c r="AI114" s="56"/>
      <c r="AJ114" s="56"/>
      <c r="AK114" s="56"/>
      <c r="AL114" s="56">
        <v>1144.47</v>
      </c>
      <c r="AM114" s="56"/>
      <c r="AN114" s="56"/>
      <c r="AO114" s="56">
        <v>1759.88</v>
      </c>
      <c r="AP114" s="56">
        <v>0</v>
      </c>
      <c r="AQ114" s="56">
        <v>0</v>
      </c>
      <c r="AR114" s="56">
        <v>0</v>
      </c>
      <c r="AS114" s="56">
        <v>0</v>
      </c>
      <c r="AT114" s="56">
        <v>0</v>
      </c>
      <c r="AU114" s="56">
        <v>0</v>
      </c>
      <c r="AV114" s="56">
        <v>0</v>
      </c>
      <c r="AW114" s="56">
        <v>0</v>
      </c>
      <c r="AX114" s="56">
        <v>0</v>
      </c>
      <c r="AY114" s="56">
        <v>0</v>
      </c>
      <c r="AZ114" s="56">
        <v>0</v>
      </c>
      <c r="BA114" s="56">
        <v>0</v>
      </c>
      <c r="BB114" s="56">
        <v>0</v>
      </c>
      <c r="BC114" s="56">
        <v>0</v>
      </c>
      <c r="BD114" s="56">
        <v>0</v>
      </c>
      <c r="BE114" s="56">
        <v>0</v>
      </c>
      <c r="BF114" s="96">
        <v>0</v>
      </c>
      <c r="BG114" s="56">
        <v>0</v>
      </c>
      <c r="BH114" s="56">
        <v>0</v>
      </c>
      <c r="BI114" s="56">
        <v>0</v>
      </c>
      <c r="BJ114" s="56">
        <v>0</v>
      </c>
      <c r="BK114" s="56">
        <v>0</v>
      </c>
      <c r="BL114" s="56">
        <v>0</v>
      </c>
      <c r="BM114" s="56">
        <v>0</v>
      </c>
      <c r="BN114" s="96">
        <v>26.675999999999998</v>
      </c>
      <c r="BO114" s="56">
        <v>2153.04</v>
      </c>
      <c r="BP114" s="56">
        <v>1537.63</v>
      </c>
      <c r="BQ114" s="56">
        <v>1759.88</v>
      </c>
      <c r="BR114" s="48">
        <f>SUM(BR281)/AQ279*AQ114</f>
        <v>0</v>
      </c>
      <c r="BS114" s="48">
        <f>SUM(BS281)/AR279*AR114</f>
        <v>0</v>
      </c>
      <c r="BT114" s="48">
        <f>SUM(BT281)/AS279*AS114</f>
        <v>0</v>
      </c>
      <c r="BU114" s="53"/>
      <c r="BV114" s="48">
        <f>SUM(BV281)/AU279*AU114</f>
        <v>0</v>
      </c>
      <c r="BW114" s="48">
        <f>SUM(BW281)/AV279*AV114</f>
        <v>0</v>
      </c>
      <c r="BX114" s="48">
        <f>SUM(BX281)/AW279*AW114</f>
        <v>0</v>
      </c>
      <c r="BY114" s="53"/>
      <c r="BZ114" s="48">
        <f>SUM(BZ281)/AY279*AY114</f>
        <v>0</v>
      </c>
      <c r="CA114" s="48">
        <f>SUM(CA281)/AZ279*AZ114</f>
        <v>0</v>
      </c>
      <c r="CB114" s="48">
        <f>SUM(CB281)/BA279*BA114</f>
        <v>0</v>
      </c>
      <c r="CC114" s="53"/>
      <c r="CD114" s="48">
        <f>SUM(CD281)/BC279*BC114</f>
        <v>0</v>
      </c>
      <c r="CE114" s="48">
        <f>SUM(CE281)/BD279*BD114</f>
        <v>0</v>
      </c>
      <c r="CF114" s="48">
        <f>SUM(CF281)/BE279*BE114</f>
        <v>0</v>
      </c>
      <c r="CG114" s="53"/>
      <c r="CH114" s="48">
        <f>SUM(CH281)/BG279*BG114</f>
        <v>0</v>
      </c>
      <c r="CI114" s="48">
        <f>SUM(CI281)/BH279*BH114</f>
        <v>0</v>
      </c>
      <c r="CJ114" s="48">
        <f>SUM(CJ281)/BI279*BI114</f>
        <v>0</v>
      </c>
      <c r="CK114" s="53"/>
      <c r="CL114" s="48">
        <f>SUM(CL281)/BK279*BK114</f>
        <v>0</v>
      </c>
      <c r="CM114" s="48">
        <f>SUM(CM281)/BL279*BL114</f>
        <v>0</v>
      </c>
      <c r="CN114" s="48">
        <f>SUM(CN281)/BM279*BM114</f>
        <v>0</v>
      </c>
      <c r="CO114" s="53"/>
      <c r="CP114" s="48">
        <f t="shared" si="11"/>
        <v>26.675999999999998</v>
      </c>
      <c r="CQ114" s="48">
        <f t="shared" si="12"/>
        <v>26.675999999999998</v>
      </c>
      <c r="CR114" s="48">
        <f t="shared" si="13"/>
        <v>0</v>
      </c>
      <c r="CS114" s="53"/>
      <c r="CT114" s="56"/>
      <c r="CU114" s="56"/>
      <c r="CV114" s="56"/>
      <c r="CW114" s="56"/>
      <c r="CX114" s="52"/>
      <c r="CY114" s="52">
        <v>3</v>
      </c>
      <c r="CZ114" s="52">
        <v>8000</v>
      </c>
    </row>
    <row r="115" spans="1:104" x14ac:dyDescent="0.2">
      <c r="A115" s="56">
        <v>99</v>
      </c>
      <c r="B115" s="66" t="s">
        <v>185</v>
      </c>
      <c r="C115" s="56"/>
      <c r="D115" s="60" t="s">
        <v>20</v>
      </c>
      <c r="E115" s="32">
        <v>42736</v>
      </c>
      <c r="F115" s="32">
        <v>43100</v>
      </c>
      <c r="G115" s="60" t="s">
        <v>20</v>
      </c>
      <c r="H115" s="48">
        <v>25900</v>
      </c>
      <c r="I115" s="56"/>
      <c r="J115" s="56">
        <v>598.29999999999995</v>
      </c>
      <c r="K115" s="37">
        <f t="shared" si="10"/>
        <v>27507.060000000005</v>
      </c>
      <c r="L115" s="56">
        <v>8742.1200000000008</v>
      </c>
      <c r="M115" s="56">
        <v>10247.040000000001</v>
      </c>
      <c r="N115" s="56">
        <v>8517.9</v>
      </c>
      <c r="O115" s="56">
        <v>28110.400000000001</v>
      </c>
      <c r="P115" s="37">
        <f t="shared" si="8"/>
        <v>28110.400000000001</v>
      </c>
      <c r="Q115" s="37"/>
      <c r="R115" s="37"/>
      <c r="S115" s="37"/>
      <c r="T115" s="37"/>
      <c r="U115" s="37"/>
      <c r="V115" s="48">
        <v>25500</v>
      </c>
      <c r="W115" s="56">
        <v>-5.04</v>
      </c>
      <c r="X115" s="56">
        <v>0</v>
      </c>
      <c r="Y115" s="75">
        <v>178.2</v>
      </c>
      <c r="Z115" s="5">
        <f t="shared" si="9"/>
        <v>13.129999999999999</v>
      </c>
      <c r="AA115" s="33">
        <v>0</v>
      </c>
      <c r="AB115" s="33">
        <v>1.7</v>
      </c>
      <c r="AC115" s="33">
        <v>3.27</v>
      </c>
      <c r="AD115" s="33">
        <v>4.16</v>
      </c>
      <c r="AE115" s="33">
        <v>4</v>
      </c>
      <c r="AF115" s="56"/>
      <c r="AG115" s="56"/>
      <c r="AH115" s="56"/>
      <c r="AI115" s="56"/>
      <c r="AJ115" s="56"/>
      <c r="AK115" s="56"/>
      <c r="AL115" s="56"/>
      <c r="AM115" s="56"/>
      <c r="AN115" s="56">
        <v>-2.23</v>
      </c>
      <c r="AO115" s="56"/>
      <c r="AP115" s="56">
        <v>0</v>
      </c>
      <c r="AQ115" s="56">
        <v>0</v>
      </c>
      <c r="AR115" s="56">
        <v>0</v>
      </c>
      <c r="AS115" s="56">
        <v>0</v>
      </c>
      <c r="AT115" s="56">
        <v>0</v>
      </c>
      <c r="AU115" s="56">
        <v>0</v>
      </c>
      <c r="AV115" s="56">
        <v>0</v>
      </c>
      <c r="AW115" s="56">
        <v>0</v>
      </c>
      <c r="AX115" s="56">
        <v>0</v>
      </c>
      <c r="AY115" s="56">
        <v>0</v>
      </c>
      <c r="AZ115" s="56">
        <v>0</v>
      </c>
      <c r="BA115" s="56">
        <v>0</v>
      </c>
      <c r="BB115" s="56">
        <v>0</v>
      </c>
      <c r="BC115" s="56">
        <v>0</v>
      </c>
      <c r="BD115" s="56">
        <v>0</v>
      </c>
      <c r="BE115" s="56">
        <v>0</v>
      </c>
      <c r="BF115" s="96">
        <v>0</v>
      </c>
      <c r="BG115" s="56">
        <v>0</v>
      </c>
      <c r="BH115" s="56">
        <v>0</v>
      </c>
      <c r="BI115" s="56">
        <v>0</v>
      </c>
      <c r="BJ115" s="56">
        <v>0</v>
      </c>
      <c r="BK115" s="56">
        <v>0</v>
      </c>
      <c r="BL115" s="56">
        <v>0</v>
      </c>
      <c r="BM115" s="56">
        <v>0</v>
      </c>
      <c r="BN115" s="96">
        <v>20.52</v>
      </c>
      <c r="BO115" s="56">
        <v>1656.12</v>
      </c>
      <c r="BP115" s="56">
        <v>1658.35</v>
      </c>
      <c r="BQ115" s="56">
        <v>-2.23</v>
      </c>
      <c r="BR115" s="48">
        <f>SUM(BR281)/AQ279*AQ115</f>
        <v>0</v>
      </c>
      <c r="BS115" s="48">
        <f>SUM(BS281)/AR279*AR115</f>
        <v>0</v>
      </c>
      <c r="BT115" s="48">
        <f>SUM(BT281)/AS279*AS115</f>
        <v>0</v>
      </c>
      <c r="BU115" s="53"/>
      <c r="BV115" s="48">
        <f>SUM(BV281)/AU279*AU115</f>
        <v>0</v>
      </c>
      <c r="BW115" s="48">
        <f>SUM(BW281)/AV279*AV115</f>
        <v>0</v>
      </c>
      <c r="BX115" s="48">
        <f>SUM(BX281)/AW279*AW115</f>
        <v>0</v>
      </c>
      <c r="BY115" s="53"/>
      <c r="BZ115" s="48">
        <f>SUM(BZ281)/AY279*AY115</f>
        <v>0</v>
      </c>
      <c r="CA115" s="48">
        <f>SUM(CA281)/AZ279*AZ115</f>
        <v>0</v>
      </c>
      <c r="CB115" s="48">
        <f>SUM(CB281)/BA279*BA115</f>
        <v>0</v>
      </c>
      <c r="CC115" s="53"/>
      <c r="CD115" s="48">
        <f>SUM(CD281)/BC279*BC115</f>
        <v>0</v>
      </c>
      <c r="CE115" s="48">
        <f>SUM(CE281)/BD279*BD115</f>
        <v>0</v>
      </c>
      <c r="CF115" s="48">
        <f>SUM(CF281)/BE279*BE115</f>
        <v>0</v>
      </c>
      <c r="CG115" s="53"/>
      <c r="CH115" s="48">
        <f>SUM(CH281)/BG279*BG115</f>
        <v>0</v>
      </c>
      <c r="CI115" s="48">
        <f>SUM(CI281)/BH279*BH115</f>
        <v>0</v>
      </c>
      <c r="CJ115" s="48">
        <f>SUM(CJ281)/BI279*BI115</f>
        <v>0</v>
      </c>
      <c r="CK115" s="53"/>
      <c r="CL115" s="48">
        <f>SUM(CL281)/BK279*BK115</f>
        <v>0</v>
      </c>
      <c r="CM115" s="48">
        <f>SUM(CM281)/BL279*BL115</f>
        <v>0</v>
      </c>
      <c r="CN115" s="48">
        <f>SUM(CN281)/BM279*BM115</f>
        <v>0</v>
      </c>
      <c r="CO115" s="53"/>
      <c r="CP115" s="48">
        <f t="shared" si="11"/>
        <v>20.52</v>
      </c>
      <c r="CQ115" s="48">
        <f t="shared" si="12"/>
        <v>20.52</v>
      </c>
      <c r="CR115" s="48">
        <f t="shared" si="13"/>
        <v>0</v>
      </c>
      <c r="CS115" s="53"/>
      <c r="CT115" s="56"/>
      <c r="CU115" s="56"/>
      <c r="CV115" s="56"/>
      <c r="CW115" s="56"/>
      <c r="CX115" s="52"/>
      <c r="CY115" s="52"/>
      <c r="CZ115" s="52"/>
    </row>
    <row r="116" spans="1:104" x14ac:dyDescent="0.2">
      <c r="A116" s="56">
        <v>100</v>
      </c>
      <c r="B116" s="66" t="s">
        <v>186</v>
      </c>
      <c r="C116" s="56"/>
      <c r="D116" s="60" t="s">
        <v>20</v>
      </c>
      <c r="E116" s="32">
        <v>42736</v>
      </c>
      <c r="F116" s="32">
        <v>43100</v>
      </c>
      <c r="G116" s="60" t="s">
        <v>20</v>
      </c>
      <c r="H116" s="48">
        <v>32200</v>
      </c>
      <c r="I116" s="56"/>
      <c r="J116" s="56">
        <v>9084.74</v>
      </c>
      <c r="K116" s="37">
        <f t="shared" si="10"/>
        <v>168235.08</v>
      </c>
      <c r="L116" s="56">
        <v>88611.18</v>
      </c>
      <c r="M116" s="56">
        <v>43482.239999999998</v>
      </c>
      <c r="N116" s="56">
        <v>36141.660000000003</v>
      </c>
      <c r="O116" s="56">
        <v>164162.76</v>
      </c>
      <c r="P116" s="37">
        <f t="shared" si="8"/>
        <v>164162.76</v>
      </c>
      <c r="Q116" s="37"/>
      <c r="R116" s="37"/>
      <c r="S116" s="37"/>
      <c r="T116" s="37"/>
      <c r="U116" s="37"/>
      <c r="V116" s="48">
        <v>-32900</v>
      </c>
      <c r="W116" s="56"/>
      <c r="X116" s="56">
        <v>13157.06</v>
      </c>
      <c r="Y116" s="75">
        <v>103.5</v>
      </c>
      <c r="Z116" s="5">
        <f t="shared" si="9"/>
        <v>19.310000000000002</v>
      </c>
      <c r="AA116" s="33">
        <v>0</v>
      </c>
      <c r="AB116" s="33">
        <v>5.12</v>
      </c>
      <c r="AC116" s="33">
        <v>6.03</v>
      </c>
      <c r="AD116" s="33">
        <v>4.16</v>
      </c>
      <c r="AE116" s="33">
        <v>4</v>
      </c>
      <c r="AF116" s="56"/>
      <c r="AG116" s="56"/>
      <c r="AH116" s="56"/>
      <c r="AI116" s="56"/>
      <c r="AJ116" s="56"/>
      <c r="AK116" s="56"/>
      <c r="AL116" s="56">
        <v>26495.65</v>
      </c>
      <c r="AM116" s="56"/>
      <c r="AN116" s="56"/>
      <c r="AO116" s="56">
        <v>51582.879999999997</v>
      </c>
      <c r="AP116" s="56">
        <v>1301.55</v>
      </c>
      <c r="AQ116" s="56">
        <v>57124.72</v>
      </c>
      <c r="AR116" s="56">
        <v>55228.9</v>
      </c>
      <c r="AS116" s="56">
        <v>4243.8599999999997</v>
      </c>
      <c r="AT116" s="56">
        <v>1301.547</v>
      </c>
      <c r="AU116" s="56">
        <v>31704.76</v>
      </c>
      <c r="AV116" s="56">
        <v>30401.97</v>
      </c>
      <c r="AW116" s="56">
        <v>2642.82</v>
      </c>
      <c r="AX116" s="56">
        <v>151.99</v>
      </c>
      <c r="AY116" s="56">
        <v>270274.86</v>
      </c>
      <c r="AZ116" s="56">
        <v>249374.73</v>
      </c>
      <c r="BA116" s="56">
        <v>43574.93</v>
      </c>
      <c r="BB116" s="56">
        <v>0</v>
      </c>
      <c r="BC116" s="56">
        <v>0</v>
      </c>
      <c r="BD116" s="56">
        <v>0</v>
      </c>
      <c r="BE116" s="56">
        <v>0</v>
      </c>
      <c r="BF116" s="96">
        <v>9568</v>
      </c>
      <c r="BG116" s="56">
        <v>32513</v>
      </c>
      <c r="BH116" s="56">
        <v>28731.59</v>
      </c>
      <c r="BI116" s="56">
        <v>3781.41</v>
      </c>
      <c r="BJ116" s="56">
        <v>0</v>
      </c>
      <c r="BK116" s="56">
        <v>0</v>
      </c>
      <c r="BL116" s="56">
        <v>0</v>
      </c>
      <c r="BM116" s="56">
        <v>0</v>
      </c>
      <c r="BN116" s="96">
        <v>52.326000000000001</v>
      </c>
      <c r="BO116" s="56">
        <v>4226.58</v>
      </c>
      <c r="BP116" s="56">
        <v>4001.86</v>
      </c>
      <c r="BQ116" s="56">
        <v>357.5</v>
      </c>
      <c r="BR116" s="48">
        <f>SUM(BR281)/AQ279*AQ116</f>
        <v>54030.342296291667</v>
      </c>
      <c r="BS116" s="48">
        <f>SUM(BS281)/AR279*AR116</f>
        <v>57872.927568615611</v>
      </c>
      <c r="BT116" s="48">
        <f>SUM(BT281)/AS279*AS116</f>
        <v>551.89862367590342</v>
      </c>
      <c r="BU116" s="53"/>
      <c r="BV116" s="48">
        <f>SUM(BV281)/AU279*AU116</f>
        <v>31939.895234475945</v>
      </c>
      <c r="BW116" s="48">
        <f>SUM(BW281)/AV279*AV116</f>
        <v>32536.862143093334</v>
      </c>
      <c r="BX116" s="48">
        <f>SUM(BX281)/AW279*AW116</f>
        <v>621.07683364882826</v>
      </c>
      <c r="BY116" s="53"/>
      <c r="BZ116" s="48">
        <f>SUM(BZ281)/AY279*AY116</f>
        <v>271507.84970023966</v>
      </c>
      <c r="CA116" s="48">
        <f>SUM(CA281)/AZ279*AZ116</f>
        <v>253804.21142876134</v>
      </c>
      <c r="CB116" s="48">
        <f>SUM(CB281)/BA279*BA116</f>
        <v>13061.482428779267</v>
      </c>
      <c r="CC116" s="53"/>
      <c r="CD116" s="48">
        <f>SUM(CD281)/BC279*BC116</f>
        <v>0</v>
      </c>
      <c r="CE116" s="48">
        <f>SUM(CE281)/BD279*BD116</f>
        <v>0</v>
      </c>
      <c r="CF116" s="48">
        <f>SUM(CF281)/BE279*BE116</f>
        <v>0</v>
      </c>
      <c r="CG116" s="53"/>
      <c r="CH116" s="48">
        <f>SUM(CH281)/BG279*BG116</f>
        <v>34778.50447340784</v>
      </c>
      <c r="CI116" s="48">
        <f>SUM(CI281)/BH279*BH116</f>
        <v>36388.516604354591</v>
      </c>
      <c r="CJ116" s="48">
        <f>SUM(CJ281)/BI279*BI116</f>
        <v>775.71354230785221</v>
      </c>
      <c r="CK116" s="53"/>
      <c r="CL116" s="48">
        <f>SUM(CL281)/BK279*BK116</f>
        <v>0</v>
      </c>
      <c r="CM116" s="48">
        <f>SUM(CM281)/BL279*BL116</f>
        <v>0</v>
      </c>
      <c r="CN116" s="48">
        <f>SUM(CN281)/BM279*BM116</f>
        <v>0</v>
      </c>
      <c r="CO116" s="53"/>
      <c r="CP116" s="48">
        <f t="shared" si="11"/>
        <v>52.326000000000001</v>
      </c>
      <c r="CQ116" s="48">
        <f t="shared" si="12"/>
        <v>52.326000000000001</v>
      </c>
      <c r="CR116" s="48">
        <f t="shared" si="13"/>
        <v>0</v>
      </c>
      <c r="CS116" s="53"/>
      <c r="CT116" s="56">
        <v>1</v>
      </c>
      <c r="CU116" s="56">
        <v>1</v>
      </c>
      <c r="CV116" s="56">
        <v>0</v>
      </c>
      <c r="CW116" s="56">
        <v>20668.150000000001</v>
      </c>
      <c r="CX116" s="52"/>
      <c r="CY116" s="52"/>
      <c r="CZ116" s="52"/>
    </row>
    <row r="117" spans="1:104" x14ac:dyDescent="0.2">
      <c r="A117" s="56">
        <v>101</v>
      </c>
      <c r="B117" s="66" t="s">
        <v>187</v>
      </c>
      <c r="C117" s="56"/>
      <c r="D117" s="60" t="s">
        <v>20</v>
      </c>
      <c r="E117" s="32">
        <v>42736</v>
      </c>
      <c r="F117" s="32">
        <v>43100</v>
      </c>
      <c r="G117" s="60" t="s">
        <v>20</v>
      </c>
      <c r="H117" s="48">
        <v>6500</v>
      </c>
      <c r="I117" s="56"/>
      <c r="J117" s="56">
        <v>1010.64</v>
      </c>
      <c r="K117" s="37">
        <f t="shared" si="10"/>
        <v>12488.94</v>
      </c>
      <c r="L117" s="56">
        <v>7531.8</v>
      </c>
      <c r="M117" s="56">
        <v>451.68</v>
      </c>
      <c r="N117" s="56">
        <v>4505.46</v>
      </c>
      <c r="O117" s="56">
        <v>12428.73</v>
      </c>
      <c r="P117" s="37">
        <f t="shared" si="8"/>
        <v>12428.73</v>
      </c>
      <c r="Q117" s="37"/>
      <c r="R117" s="37"/>
      <c r="S117" s="37"/>
      <c r="T117" s="37"/>
      <c r="U117" s="37"/>
      <c r="V117" s="48">
        <v>6400</v>
      </c>
      <c r="W117" s="56"/>
      <c r="X117" s="56">
        <v>1070.8499999999999</v>
      </c>
      <c r="Y117" s="75">
        <v>772.2</v>
      </c>
      <c r="Z117" s="5">
        <f>SUM(AA117:AE117)</f>
        <v>11.38</v>
      </c>
      <c r="AA117" s="33">
        <v>0</v>
      </c>
      <c r="AB117" s="33">
        <v>3.95</v>
      </c>
      <c r="AC117" s="33">
        <v>3.27</v>
      </c>
      <c r="AD117" s="33">
        <v>4.16</v>
      </c>
      <c r="AE117" s="33">
        <v>0</v>
      </c>
      <c r="AF117" s="56"/>
      <c r="AG117" s="56"/>
      <c r="AH117" s="56"/>
      <c r="AI117" s="56"/>
      <c r="AJ117" s="56"/>
      <c r="AK117" s="56"/>
      <c r="AL117" s="56">
        <v>674.23</v>
      </c>
      <c r="AM117" s="56"/>
      <c r="AN117" s="56"/>
      <c r="AO117" s="56">
        <v>816.26</v>
      </c>
      <c r="AP117" s="56">
        <v>123.93</v>
      </c>
      <c r="AQ117" s="56">
        <v>4943.2299999999996</v>
      </c>
      <c r="AR117" s="56">
        <v>4873.22</v>
      </c>
      <c r="AS117" s="56">
        <v>453.31</v>
      </c>
      <c r="AT117" s="56">
        <v>123.93</v>
      </c>
      <c r="AU117" s="56">
        <v>3052.76</v>
      </c>
      <c r="AV117" s="56">
        <v>2986.29</v>
      </c>
      <c r="AW117" s="56">
        <v>291.17</v>
      </c>
      <c r="AX117" s="56">
        <v>0</v>
      </c>
      <c r="AY117" s="56">
        <v>0</v>
      </c>
      <c r="AZ117" s="56">
        <v>0</v>
      </c>
      <c r="BA117" s="56">
        <v>0</v>
      </c>
      <c r="BB117" s="56">
        <v>0</v>
      </c>
      <c r="BC117" s="56">
        <v>0</v>
      </c>
      <c r="BD117" s="56">
        <v>0</v>
      </c>
      <c r="BE117" s="56">
        <v>0</v>
      </c>
      <c r="BF117" s="96">
        <v>0</v>
      </c>
      <c r="BG117" s="56">
        <v>0</v>
      </c>
      <c r="BH117" s="56">
        <v>0</v>
      </c>
      <c r="BI117" s="56">
        <v>0</v>
      </c>
      <c r="BJ117" s="56">
        <v>0</v>
      </c>
      <c r="BK117" s="56">
        <v>0</v>
      </c>
      <c r="BL117" s="56">
        <v>0</v>
      </c>
      <c r="BM117" s="56">
        <v>0</v>
      </c>
      <c r="BN117" s="96">
        <v>10.26</v>
      </c>
      <c r="BO117" s="56">
        <v>828.06</v>
      </c>
      <c r="BP117" s="56">
        <v>822.51</v>
      </c>
      <c r="BQ117" s="56">
        <v>71.78</v>
      </c>
      <c r="BR117" s="48">
        <f>SUM(BR281)/AQ279*AQ117</f>
        <v>4675.461147981081</v>
      </c>
      <c r="BS117" s="48">
        <f>SUM(BS281)/AR279*AR117</f>
        <v>5106.5204645743261</v>
      </c>
      <c r="BT117" s="48">
        <f>SUM(BT281)/AS279*AS117</f>
        <v>58.951323818062754</v>
      </c>
      <c r="BU117" s="53"/>
      <c r="BV117" s="48">
        <f>SUM(BV281)/AU279*AU117</f>
        <v>3075.4004943105956</v>
      </c>
      <c r="BW117" s="48">
        <f>SUM(BW281)/AV279*AV117</f>
        <v>3195.9937480794233</v>
      </c>
      <c r="BX117" s="48">
        <f>SUM(BX281)/AW279*AW117</f>
        <v>68.426507160354973</v>
      </c>
      <c r="BY117" s="53"/>
      <c r="BZ117" s="48">
        <f>SUM(BZ281)/AY279*AY117</f>
        <v>0</v>
      </c>
      <c r="CA117" s="48">
        <f>SUM(CA281)/AZ279*AZ117</f>
        <v>0</v>
      </c>
      <c r="CB117" s="48">
        <f>SUM(CB281)/BA279*BA117</f>
        <v>0</v>
      </c>
      <c r="CC117" s="53"/>
      <c r="CD117" s="48">
        <f>SUM(CD281)/BC279*BC117</f>
        <v>0</v>
      </c>
      <c r="CE117" s="48">
        <f>SUM(CE281)/BD279*BD117</f>
        <v>0</v>
      </c>
      <c r="CF117" s="48">
        <f>SUM(CF281)/BE279*BE117</f>
        <v>0</v>
      </c>
      <c r="CG117" s="53"/>
      <c r="CH117" s="48">
        <f>SUM(CH281)/BG279*BG117</f>
        <v>0</v>
      </c>
      <c r="CI117" s="48">
        <f>SUM(CI281)/BH279*BH117</f>
        <v>0</v>
      </c>
      <c r="CJ117" s="48">
        <f>SUM(CJ281)/BI279*BI117</f>
        <v>0</v>
      </c>
      <c r="CK117" s="53"/>
      <c r="CL117" s="48">
        <f>SUM(CL281)/BK279*BK117</f>
        <v>0</v>
      </c>
      <c r="CM117" s="48">
        <f>SUM(CM281)/BL279*BL117</f>
        <v>0</v>
      </c>
      <c r="CN117" s="48">
        <f>SUM(CN281)/BM279*BM117</f>
        <v>0</v>
      </c>
      <c r="CO117" s="53"/>
      <c r="CP117" s="48">
        <f t="shared" si="11"/>
        <v>10.26</v>
      </c>
      <c r="CQ117" s="48">
        <f t="shared" si="12"/>
        <v>10.26</v>
      </c>
      <c r="CR117" s="48">
        <f t="shared" si="13"/>
        <v>0</v>
      </c>
      <c r="CS117" s="53"/>
      <c r="CT117" s="56"/>
      <c r="CU117" s="56"/>
      <c r="CV117" s="56"/>
      <c r="CW117" s="56"/>
      <c r="CX117" s="52"/>
      <c r="CY117" s="52"/>
      <c r="CZ117" s="52"/>
    </row>
    <row r="118" spans="1:104" x14ac:dyDescent="0.2">
      <c r="A118" s="56">
        <v>102</v>
      </c>
      <c r="B118" s="66" t="s">
        <v>188</v>
      </c>
      <c r="C118" s="56"/>
      <c r="D118" s="60" t="s">
        <v>20</v>
      </c>
      <c r="E118" s="32">
        <v>42736</v>
      </c>
      <c r="F118" s="32">
        <v>43100</v>
      </c>
      <c r="G118" s="60" t="s">
        <v>20</v>
      </c>
      <c r="H118" s="48">
        <v>-37900</v>
      </c>
      <c r="I118" s="56"/>
      <c r="J118" s="56">
        <v>13601</v>
      </c>
      <c r="K118" s="37">
        <f t="shared" si="10"/>
        <v>128978.3</v>
      </c>
      <c r="L118" s="56">
        <v>68559.460000000006</v>
      </c>
      <c r="M118" s="56">
        <v>32993.279999999999</v>
      </c>
      <c r="N118" s="56">
        <v>27425.56</v>
      </c>
      <c r="O118" s="56">
        <v>125843.77</v>
      </c>
      <c r="P118" s="37">
        <f t="shared" si="8"/>
        <v>125843.77</v>
      </c>
      <c r="Q118" s="37"/>
      <c r="R118" s="37"/>
      <c r="S118" s="37"/>
      <c r="T118" s="37"/>
      <c r="U118" s="37"/>
      <c r="V118" s="48">
        <v>-62800</v>
      </c>
      <c r="W118" s="56"/>
      <c r="X118" s="56">
        <v>16735.53</v>
      </c>
      <c r="Y118" s="75">
        <v>845.9</v>
      </c>
      <c r="Z118" s="5">
        <f t="shared" si="9"/>
        <v>19.310000000000002</v>
      </c>
      <c r="AA118" s="33">
        <v>0</v>
      </c>
      <c r="AB118" s="33">
        <v>5.12</v>
      </c>
      <c r="AC118" s="33">
        <v>6.03</v>
      </c>
      <c r="AD118" s="33">
        <v>4.16</v>
      </c>
      <c r="AE118" s="33">
        <v>4</v>
      </c>
      <c r="AF118" s="56"/>
      <c r="AG118" s="56"/>
      <c r="AH118" s="56"/>
      <c r="AI118" s="56"/>
      <c r="AJ118" s="56"/>
      <c r="AK118" s="56"/>
      <c r="AL118" s="56">
        <v>34637.279999999999</v>
      </c>
      <c r="AM118" s="56"/>
      <c r="AN118" s="56"/>
      <c r="AO118" s="56">
        <v>51871.09</v>
      </c>
      <c r="AP118" s="56">
        <v>1361.04</v>
      </c>
      <c r="AQ118" s="56">
        <v>61620.11</v>
      </c>
      <c r="AR118" s="56">
        <v>57403.73</v>
      </c>
      <c r="AS118" s="56">
        <v>7489.7</v>
      </c>
      <c r="AT118" s="56">
        <v>1361.0440000000001</v>
      </c>
      <c r="AU118" s="56">
        <v>33700.660000000003</v>
      </c>
      <c r="AV118" s="56">
        <v>32208.3</v>
      </c>
      <c r="AW118" s="56">
        <v>3386.57</v>
      </c>
      <c r="AX118" s="56">
        <v>132.286</v>
      </c>
      <c r="AY118" s="56">
        <v>234331.15</v>
      </c>
      <c r="AZ118" s="56">
        <v>223422.95</v>
      </c>
      <c r="BA118" s="56">
        <v>40173.97</v>
      </c>
      <c r="BB118" s="56">
        <v>0</v>
      </c>
      <c r="BC118" s="56">
        <v>0</v>
      </c>
      <c r="BD118" s="56">
        <v>0</v>
      </c>
      <c r="BE118" s="56">
        <v>0</v>
      </c>
      <c r="BF118" s="96">
        <v>11228</v>
      </c>
      <c r="BG118" s="56">
        <v>44184.08</v>
      </c>
      <c r="BH118" s="56">
        <v>38921.199999999997</v>
      </c>
      <c r="BI118" s="56">
        <v>5262.88</v>
      </c>
      <c r="BJ118" s="56">
        <v>0</v>
      </c>
      <c r="BK118" s="56">
        <v>0</v>
      </c>
      <c r="BL118" s="56">
        <v>0</v>
      </c>
      <c r="BM118" s="56">
        <v>0</v>
      </c>
      <c r="BN118" s="96">
        <v>48.8</v>
      </c>
      <c r="BO118" s="56">
        <v>3937.17</v>
      </c>
      <c r="BP118" s="56">
        <v>4002.81</v>
      </c>
      <c r="BQ118" s="56">
        <v>138.34</v>
      </c>
      <c r="BR118" s="48">
        <f>SUM(BR281)/AQ279*AQ118</f>
        <v>58282.222401005121</v>
      </c>
      <c r="BS118" s="48">
        <f>SUM(BS281)/AR279*AR118</f>
        <v>60151.875348927235</v>
      </c>
      <c r="BT118" s="48">
        <f>SUM(BT281)/AS279*AS118</f>
        <v>974.00836072476807</v>
      </c>
      <c r="BU118" s="53"/>
      <c r="BV118" s="48">
        <f>SUM(BV281)/AU279*AU118</f>
        <v>33950.597630535427</v>
      </c>
      <c r="BW118" s="48">
        <f>SUM(BW281)/AV279*AV118</f>
        <v>34470.036545769668</v>
      </c>
      <c r="BX118" s="48">
        <f>SUM(BX281)/AW279*AW118</f>
        <v>795.86206118090229</v>
      </c>
      <c r="BY118" s="53"/>
      <c r="BZ118" s="48">
        <f>SUM(BZ281)/AY279*AY118</f>
        <v>235400.16505524903</v>
      </c>
      <c r="CA118" s="48">
        <f>SUM(CA281)/AZ279*AZ118</f>
        <v>227391.46680915734</v>
      </c>
      <c r="CB118" s="48">
        <f>SUM(CB281)/BA279*BA118</f>
        <v>12042.052695192062</v>
      </c>
      <c r="CC118" s="53"/>
      <c r="CD118" s="48">
        <f>SUM(CD281)/BC279*BC118</f>
        <v>0</v>
      </c>
      <c r="CE118" s="48">
        <f>SUM(CE281)/BD279*BD118</f>
        <v>0</v>
      </c>
      <c r="CF118" s="48">
        <f>SUM(CF281)/BE279*BE118</f>
        <v>0</v>
      </c>
      <c r="CG118" s="53"/>
      <c r="CH118" s="48">
        <f>SUM(CH281)/BG279*BG118</f>
        <v>47262.824837246946</v>
      </c>
      <c r="CI118" s="48">
        <f>SUM(CI281)/BH279*BH118</f>
        <v>49293.642727792147</v>
      </c>
      <c r="CJ118" s="48">
        <f>SUM(CJ281)/BI279*BI118</f>
        <v>1079.6203764048728</v>
      </c>
      <c r="CK118" s="53"/>
      <c r="CL118" s="48">
        <f>SUM(CL281)/BK279*BK118</f>
        <v>0</v>
      </c>
      <c r="CM118" s="48">
        <f>SUM(CM281)/BL279*BL118</f>
        <v>0</v>
      </c>
      <c r="CN118" s="48">
        <f>SUM(CN281)/BM279*BM118</f>
        <v>0</v>
      </c>
      <c r="CO118" s="53"/>
      <c r="CP118" s="48">
        <f t="shared" si="11"/>
        <v>48.8</v>
      </c>
      <c r="CQ118" s="48">
        <f t="shared" si="12"/>
        <v>48.8</v>
      </c>
      <c r="CR118" s="48">
        <f t="shared" si="13"/>
        <v>0</v>
      </c>
      <c r="CS118" s="53"/>
      <c r="CT118" s="56">
        <v>1</v>
      </c>
      <c r="CU118" s="56">
        <v>1</v>
      </c>
      <c r="CV118" s="56">
        <v>0</v>
      </c>
      <c r="CW118" s="56">
        <v>1093.0899999999999</v>
      </c>
      <c r="CX118" s="52"/>
      <c r="CY118" s="52"/>
      <c r="CZ118" s="52"/>
    </row>
    <row r="119" spans="1:104" x14ac:dyDescent="0.2">
      <c r="A119" s="56">
        <v>103</v>
      </c>
      <c r="B119" s="66" t="s">
        <v>189</v>
      </c>
      <c r="C119" s="56"/>
      <c r="D119" s="60" t="s">
        <v>20</v>
      </c>
      <c r="E119" s="32">
        <v>42736</v>
      </c>
      <c r="F119" s="32">
        <v>43100</v>
      </c>
      <c r="G119" s="60" t="s">
        <v>20</v>
      </c>
      <c r="H119" s="48">
        <v>49500</v>
      </c>
      <c r="I119" s="56"/>
      <c r="J119" s="56">
        <v>10376.219999999999</v>
      </c>
      <c r="K119" s="37">
        <f t="shared" si="10"/>
        <v>177288.6</v>
      </c>
      <c r="L119" s="56">
        <v>94813.68</v>
      </c>
      <c r="M119" s="56">
        <v>45037.440000000002</v>
      </c>
      <c r="N119" s="56">
        <v>37437.480000000003</v>
      </c>
      <c r="O119" s="56">
        <v>172444.58</v>
      </c>
      <c r="P119" s="37">
        <f t="shared" si="8"/>
        <v>172444.58</v>
      </c>
      <c r="Q119" s="37"/>
      <c r="R119" s="37"/>
      <c r="S119" s="37"/>
      <c r="T119" s="37"/>
      <c r="U119" s="37"/>
      <c r="V119" s="48">
        <v>30600</v>
      </c>
      <c r="W119" s="56"/>
      <c r="X119" s="56">
        <v>15220.24</v>
      </c>
      <c r="Y119" s="75">
        <v>865.8</v>
      </c>
      <c r="Z119" s="5">
        <f t="shared" si="9"/>
        <v>19.310000000000002</v>
      </c>
      <c r="AA119" s="33">
        <v>0</v>
      </c>
      <c r="AB119" s="33">
        <v>5.12</v>
      </c>
      <c r="AC119" s="33">
        <v>6.03</v>
      </c>
      <c r="AD119" s="33">
        <v>4.16</v>
      </c>
      <c r="AE119" s="33">
        <v>4</v>
      </c>
      <c r="AF119" s="56"/>
      <c r="AG119" s="56"/>
      <c r="AH119" s="56"/>
      <c r="AI119" s="56"/>
      <c r="AJ119" s="56"/>
      <c r="AK119" s="56"/>
      <c r="AL119" s="56">
        <v>20980.63</v>
      </c>
      <c r="AM119" s="56"/>
      <c r="AN119" s="56"/>
      <c r="AO119" s="56">
        <v>46060.12</v>
      </c>
      <c r="AP119" s="56">
        <v>1821.14</v>
      </c>
      <c r="AQ119" s="56">
        <v>84418.3</v>
      </c>
      <c r="AR119" s="56">
        <v>78528.600000000006</v>
      </c>
      <c r="AS119" s="56">
        <v>8513.48</v>
      </c>
      <c r="AT119" s="56">
        <v>1821.14</v>
      </c>
      <c r="AU119" s="56">
        <v>45424.65</v>
      </c>
      <c r="AV119" s="56">
        <v>42122.96</v>
      </c>
      <c r="AW119" s="56">
        <v>4809.72</v>
      </c>
      <c r="AX119" s="56">
        <v>164.81</v>
      </c>
      <c r="AY119" s="56">
        <v>290784.81</v>
      </c>
      <c r="AZ119" s="56">
        <v>275164.37</v>
      </c>
      <c r="BA119" s="56">
        <v>32159.39</v>
      </c>
      <c r="BB119" s="56">
        <v>0</v>
      </c>
      <c r="BC119" s="56">
        <v>0</v>
      </c>
      <c r="BD119" s="56">
        <v>0</v>
      </c>
      <c r="BE119" s="56">
        <v>0</v>
      </c>
      <c r="BF119" s="96">
        <v>16326.630999999999</v>
      </c>
      <c r="BG119" s="56">
        <v>58275.15</v>
      </c>
      <c r="BH119" s="56">
        <v>48495.01</v>
      </c>
      <c r="BI119" s="56">
        <v>9780.14</v>
      </c>
      <c r="BJ119" s="56">
        <v>0</v>
      </c>
      <c r="BK119" s="56">
        <v>0</v>
      </c>
      <c r="BL119" s="56">
        <v>0</v>
      </c>
      <c r="BM119" s="56">
        <v>0</v>
      </c>
      <c r="BN119" s="96">
        <v>69.16</v>
      </c>
      <c r="BO119" s="56">
        <v>5569.35</v>
      </c>
      <c r="BP119" s="56">
        <v>5529.09</v>
      </c>
      <c r="BQ119" s="56">
        <v>350.13</v>
      </c>
      <c r="BR119" s="48">
        <f>SUM(BR281)/AQ279*AQ119</f>
        <v>79845.461738298924</v>
      </c>
      <c r="BS119" s="48">
        <f>SUM(BS281)/AR279*AR119</f>
        <v>82288.077073140841</v>
      </c>
      <c r="BT119" s="48">
        <f>SUM(BT281)/AS279*AS119</f>
        <v>1107.1472420608434</v>
      </c>
      <c r="BU119" s="53"/>
      <c r="BV119" s="48">
        <f>SUM(BV281)/AU279*AU119</f>
        <v>45761.537449352647</v>
      </c>
      <c r="BW119" s="48">
        <f>SUM(BW281)/AV279*AV119</f>
        <v>45080.925432760931</v>
      </c>
      <c r="BX119" s="48">
        <f>SUM(BX281)/AW279*AW119</f>
        <v>1130.3099221049645</v>
      </c>
      <c r="BY119" s="53"/>
      <c r="BZ119" s="48">
        <f>SUM(BZ281)/AY279*AY119</f>
        <v>292111.36577257962</v>
      </c>
      <c r="CA119" s="48">
        <f>SUM(CA281)/AZ279*AZ119</f>
        <v>280051.93606081058</v>
      </c>
      <c r="CB119" s="48">
        <f>SUM(CB281)/BA279*BA119</f>
        <v>9639.7012549477331</v>
      </c>
      <c r="CC119" s="53"/>
      <c r="CD119" s="48">
        <f>SUM(CD281)/BC279*BC119</f>
        <v>0</v>
      </c>
      <c r="CE119" s="48">
        <f>SUM(CE281)/BD279*BD119</f>
        <v>0</v>
      </c>
      <c r="CF119" s="48">
        <f>SUM(CF281)/BE279*BE119</f>
        <v>0</v>
      </c>
      <c r="CG119" s="53"/>
      <c r="CH119" s="48">
        <f>SUM(CH281)/BG279*BG119</f>
        <v>62335.760002568604</v>
      </c>
      <c r="CI119" s="48">
        <f>SUM(CI281)/BH279*BH119</f>
        <v>61418.85905420973</v>
      </c>
      <c r="CJ119" s="48">
        <f>SUM(CJ281)/BI279*BI119</f>
        <v>2006.2852331978595</v>
      </c>
      <c r="CK119" s="53"/>
      <c r="CL119" s="48">
        <f>SUM(CL281)/BK279*BK119</f>
        <v>0</v>
      </c>
      <c r="CM119" s="48">
        <f>SUM(CM281)/BL279*BL119</f>
        <v>0</v>
      </c>
      <c r="CN119" s="48">
        <f>SUM(CN281)/BM279*BM119</f>
        <v>0</v>
      </c>
      <c r="CO119" s="53"/>
      <c r="CP119" s="48">
        <f t="shared" si="11"/>
        <v>69.16</v>
      </c>
      <c r="CQ119" s="48">
        <f t="shared" si="12"/>
        <v>69.16</v>
      </c>
      <c r="CR119" s="48">
        <f t="shared" si="13"/>
        <v>0</v>
      </c>
      <c r="CS119" s="53"/>
      <c r="CT119" s="56"/>
      <c r="CU119" s="56"/>
      <c r="CV119" s="56"/>
      <c r="CW119" s="56"/>
      <c r="CX119" s="52"/>
      <c r="CY119" s="52">
        <v>2</v>
      </c>
      <c r="CZ119" s="52">
        <v>46537</v>
      </c>
    </row>
    <row r="120" spans="1:104" x14ac:dyDescent="0.2">
      <c r="A120" s="56">
        <v>104</v>
      </c>
      <c r="B120" s="66" t="s">
        <v>190</v>
      </c>
      <c r="C120" s="56"/>
      <c r="D120" s="60" t="s">
        <v>20</v>
      </c>
      <c r="E120" s="32">
        <v>42736</v>
      </c>
      <c r="F120" s="32">
        <v>43100</v>
      </c>
      <c r="G120" s="60" t="s">
        <v>20</v>
      </c>
      <c r="H120" s="48">
        <v>34900</v>
      </c>
      <c r="I120" s="56"/>
      <c r="J120" s="56">
        <v>18066.77</v>
      </c>
      <c r="K120" s="37">
        <f t="shared" si="10"/>
        <v>126404.87999999999</v>
      </c>
      <c r="L120" s="56">
        <v>67429.14</v>
      </c>
      <c r="M120" s="56">
        <v>32205.599999999999</v>
      </c>
      <c r="N120" s="56">
        <v>26770.14</v>
      </c>
      <c r="O120" s="56">
        <v>121484.5</v>
      </c>
      <c r="P120" s="37">
        <f t="shared" si="8"/>
        <v>121484.5</v>
      </c>
      <c r="Q120" s="37"/>
      <c r="R120" s="37"/>
      <c r="S120" s="37"/>
      <c r="T120" s="37"/>
      <c r="U120" s="37"/>
      <c r="V120" s="48">
        <v>2800</v>
      </c>
      <c r="W120" s="56"/>
      <c r="X120" s="56">
        <v>22987.15</v>
      </c>
      <c r="Y120" s="75">
        <v>1284.3</v>
      </c>
      <c r="Z120" s="5">
        <f t="shared" si="9"/>
        <v>19.310000000000002</v>
      </c>
      <c r="AA120" s="33">
        <v>0</v>
      </c>
      <c r="AB120" s="33">
        <v>5.12</v>
      </c>
      <c r="AC120" s="33">
        <v>6.03</v>
      </c>
      <c r="AD120" s="33">
        <v>4.16</v>
      </c>
      <c r="AE120" s="33">
        <v>4</v>
      </c>
      <c r="AF120" s="56"/>
      <c r="AG120" s="56"/>
      <c r="AH120" s="56"/>
      <c r="AI120" s="56"/>
      <c r="AJ120" s="56"/>
      <c r="AK120" s="56"/>
      <c r="AL120" s="56">
        <v>63425.32</v>
      </c>
      <c r="AM120" s="56"/>
      <c r="AN120" s="56"/>
      <c r="AO120" s="56">
        <v>72653.34</v>
      </c>
      <c r="AP120" s="56">
        <v>1521.83</v>
      </c>
      <c r="AQ120" s="56">
        <v>68391.850000000006</v>
      </c>
      <c r="AR120" s="56">
        <v>69977.429999999993</v>
      </c>
      <c r="AS120" s="56">
        <v>14075.91</v>
      </c>
      <c r="AT120" s="56">
        <v>1521.827</v>
      </c>
      <c r="AU120" s="56">
        <v>37154.230000000003</v>
      </c>
      <c r="AV120" s="56">
        <v>38775.72</v>
      </c>
      <c r="AW120" s="56">
        <v>7907.42</v>
      </c>
      <c r="AX120" s="56">
        <v>126.63800000000001</v>
      </c>
      <c r="AY120" s="56">
        <v>223384.35</v>
      </c>
      <c r="AZ120" s="56">
        <v>211585.49</v>
      </c>
      <c r="BA120" s="56">
        <v>48753.63</v>
      </c>
      <c r="BB120" s="56">
        <v>0</v>
      </c>
      <c r="BC120" s="56">
        <v>0</v>
      </c>
      <c r="BD120" s="56">
        <v>0</v>
      </c>
      <c r="BE120" s="56">
        <v>0</v>
      </c>
      <c r="BF120" s="96">
        <v>11669</v>
      </c>
      <c r="BG120" s="56">
        <v>42618.05</v>
      </c>
      <c r="BH120" s="56">
        <v>31092.27</v>
      </c>
      <c r="BI120" s="56">
        <v>11525.78</v>
      </c>
      <c r="BJ120" s="56">
        <v>0</v>
      </c>
      <c r="BK120" s="56">
        <v>0</v>
      </c>
      <c r="BL120" s="56">
        <v>0</v>
      </c>
      <c r="BM120" s="56">
        <v>0</v>
      </c>
      <c r="BN120" s="96">
        <v>59.9</v>
      </c>
      <c r="BO120" s="56">
        <v>4833.0200000000004</v>
      </c>
      <c r="BP120" s="56">
        <v>5354.79</v>
      </c>
      <c r="BQ120" s="56">
        <v>758.38</v>
      </c>
      <c r="BR120" s="48">
        <f>SUM(BR281)/AQ279*AQ120</f>
        <v>64687.145351025538</v>
      </c>
      <c r="BS120" s="48">
        <f>SUM(BS281)/AR279*AR120</f>
        <v>73327.528482875248</v>
      </c>
      <c r="BT120" s="48">
        <f>SUM(BT281)/AS279*AS120</f>
        <v>1830.5211189779791</v>
      </c>
      <c r="BU120" s="53"/>
      <c r="BV120" s="48">
        <f>SUM(BV281)/AU279*AU120</f>
        <v>37429.780692792607</v>
      </c>
      <c r="BW120" s="48">
        <f>SUM(BW281)/AV279*AV120</f>
        <v>41498.634994350272</v>
      </c>
      <c r="BX120" s="48">
        <f>SUM(BX281)/AW279*AW120</f>
        <v>1858.2859884257789</v>
      </c>
      <c r="BY120" s="53"/>
      <c r="BZ120" s="48">
        <f>SUM(BZ281)/AY279*AY120</f>
        <v>224403.42592420819</v>
      </c>
      <c r="CA120" s="48">
        <f>SUM(CA281)/AZ279*AZ120</f>
        <v>215343.74569234846</v>
      </c>
      <c r="CB120" s="48">
        <f>SUM(CB281)/BA279*BA120</f>
        <v>14613.78553182313</v>
      </c>
      <c r="CC120" s="53"/>
      <c r="CD120" s="48">
        <f>SUM(CD281)/BC279*BC120</f>
        <v>0</v>
      </c>
      <c r="CE120" s="48">
        <f>SUM(CE281)/BD279*BD120</f>
        <v>0</v>
      </c>
      <c r="CF120" s="48">
        <f>SUM(CF281)/BE279*BE120</f>
        <v>0</v>
      </c>
      <c r="CG120" s="53"/>
      <c r="CH120" s="48">
        <f>SUM(CH281)/BG279*BG120</f>
        <v>45587.673932670594</v>
      </c>
      <c r="CI120" s="48">
        <f>SUM(CI281)/BH279*BH120</f>
        <v>39378.314362765028</v>
      </c>
      <c r="CJ120" s="48">
        <f>SUM(CJ281)/BI279*BI120</f>
        <v>2364.3835584242379</v>
      </c>
      <c r="CK120" s="53"/>
      <c r="CL120" s="48">
        <f>SUM(CL281)/BK279*BK120</f>
        <v>0</v>
      </c>
      <c r="CM120" s="48">
        <f>SUM(CM281)/BL279*BL120</f>
        <v>0</v>
      </c>
      <c r="CN120" s="48">
        <f>SUM(CN281)/BM279*BM120</f>
        <v>0</v>
      </c>
      <c r="CO120" s="53"/>
      <c r="CP120" s="48">
        <f t="shared" si="11"/>
        <v>59.9</v>
      </c>
      <c r="CQ120" s="48">
        <f t="shared" si="12"/>
        <v>59.9</v>
      </c>
      <c r="CR120" s="48">
        <f t="shared" si="13"/>
        <v>0</v>
      </c>
      <c r="CS120" s="53"/>
      <c r="CT120" s="56"/>
      <c r="CU120" s="56"/>
      <c r="CV120" s="56"/>
      <c r="CW120" s="56"/>
      <c r="CX120" s="52"/>
      <c r="CY120" s="52">
        <v>2</v>
      </c>
      <c r="CZ120" s="52">
        <v>13000</v>
      </c>
    </row>
    <row r="121" spans="1:104" x14ac:dyDescent="0.2">
      <c r="A121" s="56">
        <v>105</v>
      </c>
      <c r="B121" s="66" t="s">
        <v>191</v>
      </c>
      <c r="C121" s="56"/>
      <c r="D121" s="60" t="s">
        <v>20</v>
      </c>
      <c r="E121" s="32">
        <v>42736</v>
      </c>
      <c r="F121" s="32">
        <v>43100</v>
      </c>
      <c r="G121" s="60" t="s">
        <v>20</v>
      </c>
      <c r="H121" s="48">
        <v>10300</v>
      </c>
      <c r="I121" s="56"/>
      <c r="J121" s="56">
        <v>1465.14</v>
      </c>
      <c r="K121" s="37">
        <f t="shared" si="10"/>
        <v>11006.759999999998</v>
      </c>
      <c r="L121" s="56">
        <v>6726.36</v>
      </c>
      <c r="M121" s="56">
        <v>0</v>
      </c>
      <c r="N121" s="56">
        <v>4280.3999999999996</v>
      </c>
      <c r="O121" s="56">
        <v>11832.88</v>
      </c>
      <c r="P121" s="37">
        <f t="shared" si="8"/>
        <v>11832.88</v>
      </c>
      <c r="Q121" s="37"/>
      <c r="R121" s="37"/>
      <c r="S121" s="37"/>
      <c r="T121" s="37"/>
      <c r="U121" s="37"/>
      <c r="V121" s="48">
        <v>10300</v>
      </c>
      <c r="W121" s="56"/>
      <c r="X121" s="56">
        <v>639.02</v>
      </c>
      <c r="Y121" s="75">
        <v>1434.3</v>
      </c>
      <c r="Z121" s="5">
        <f t="shared" si="9"/>
        <v>10.58</v>
      </c>
      <c r="AA121" s="33">
        <v>0</v>
      </c>
      <c r="AB121" s="33">
        <v>3.95</v>
      </c>
      <c r="AC121" s="33">
        <v>2.4700000000000002</v>
      </c>
      <c r="AD121" s="33">
        <v>4.16</v>
      </c>
      <c r="AE121" s="33">
        <v>0</v>
      </c>
      <c r="AF121" s="56"/>
      <c r="AG121" s="56"/>
      <c r="AH121" s="56"/>
      <c r="AI121" s="56"/>
      <c r="AJ121" s="56"/>
      <c r="AK121" s="56"/>
      <c r="AL121" s="56">
        <v>1700.64</v>
      </c>
      <c r="AM121" s="56"/>
      <c r="AN121" s="56"/>
      <c r="AO121" s="56">
        <v>748.96</v>
      </c>
      <c r="AP121" s="56">
        <v>173.4</v>
      </c>
      <c r="AQ121" s="56">
        <v>8989.92</v>
      </c>
      <c r="AR121" s="56">
        <v>9510.5</v>
      </c>
      <c r="AS121" s="56">
        <v>476.39</v>
      </c>
      <c r="AT121" s="56">
        <v>173.4</v>
      </c>
      <c r="AU121" s="56">
        <v>4243.2</v>
      </c>
      <c r="AV121" s="56">
        <v>4598.16</v>
      </c>
      <c r="AW121" s="56">
        <v>229.5</v>
      </c>
      <c r="AX121" s="56">
        <v>0</v>
      </c>
      <c r="AY121" s="56">
        <v>0</v>
      </c>
      <c r="AZ121" s="56">
        <v>0</v>
      </c>
      <c r="BA121" s="56">
        <v>0</v>
      </c>
      <c r="BB121" s="56">
        <v>0</v>
      </c>
      <c r="BC121" s="56">
        <v>0</v>
      </c>
      <c r="BD121" s="56">
        <v>0</v>
      </c>
      <c r="BE121" s="56">
        <v>0</v>
      </c>
      <c r="BF121" s="96">
        <v>0</v>
      </c>
      <c r="BG121" s="56">
        <v>0</v>
      </c>
      <c r="BH121" s="56">
        <v>0</v>
      </c>
      <c r="BI121" s="56">
        <v>0</v>
      </c>
      <c r="BJ121" s="56">
        <v>0</v>
      </c>
      <c r="BK121" s="56">
        <v>0</v>
      </c>
      <c r="BL121" s="56">
        <v>0</v>
      </c>
      <c r="BM121" s="56">
        <v>0</v>
      </c>
      <c r="BN121" s="96">
        <v>10.26</v>
      </c>
      <c r="BO121" s="56">
        <v>828.06</v>
      </c>
      <c r="BP121" s="56">
        <v>904.2</v>
      </c>
      <c r="BQ121" s="56">
        <v>43.07</v>
      </c>
      <c r="BR121" s="48">
        <f>SUM(BR281)/AQ279*AQ121</f>
        <v>8502.9467945974775</v>
      </c>
      <c r="BS121" s="48">
        <f>SUM(BS281)/AR279*AR121</f>
        <v>9965.8055409634944</v>
      </c>
      <c r="BT121" s="48">
        <f>SUM(BT281)/AS279*AS121</f>
        <v>61.952794232836062</v>
      </c>
      <c r="BU121" s="53"/>
      <c r="BV121" s="48">
        <f>SUM(BV281)/AU279*AU121</f>
        <v>4274.6692754945416</v>
      </c>
      <c r="BW121" s="48">
        <f>SUM(BW281)/AV279*AV121</f>
        <v>4921.052748617476</v>
      </c>
      <c r="BX121" s="48">
        <f>SUM(BX281)/AW279*AW121</f>
        <v>53.933727352754282</v>
      </c>
      <c r="BY121" s="53"/>
      <c r="BZ121" s="48">
        <f>SUM(BZ281)/AY279*AY121</f>
        <v>0</v>
      </c>
      <c r="CA121" s="48">
        <f>SUM(CA281)/AZ279*AZ121</f>
        <v>0</v>
      </c>
      <c r="CB121" s="48">
        <f>SUM(CB281)/BA279*BA121</f>
        <v>0</v>
      </c>
      <c r="CC121" s="53"/>
      <c r="CD121" s="48">
        <f>SUM(CD281)/BC279*BC121</f>
        <v>0</v>
      </c>
      <c r="CE121" s="48">
        <f>SUM(CE281)/BD279*BD121</f>
        <v>0</v>
      </c>
      <c r="CF121" s="48">
        <f>SUM(CF281)/BE279*BE121</f>
        <v>0</v>
      </c>
      <c r="CG121" s="53"/>
      <c r="CH121" s="48">
        <f>SUM(CH281)/BG279*BG121</f>
        <v>0</v>
      </c>
      <c r="CI121" s="48">
        <f>SUM(CI281)/BH279*BH121</f>
        <v>0</v>
      </c>
      <c r="CJ121" s="48">
        <f>SUM(CJ281)/BI279*BI121</f>
        <v>0</v>
      </c>
      <c r="CK121" s="53"/>
      <c r="CL121" s="48">
        <f>SUM(CL281)/BK279*BK121</f>
        <v>0</v>
      </c>
      <c r="CM121" s="48">
        <f>SUM(CM281)/BL279*BL121</f>
        <v>0</v>
      </c>
      <c r="CN121" s="48">
        <f>SUM(CN281)/BM279*BM121</f>
        <v>0</v>
      </c>
      <c r="CO121" s="53"/>
      <c r="CP121" s="48">
        <f t="shared" si="11"/>
        <v>10.26</v>
      </c>
      <c r="CQ121" s="48">
        <f t="shared" si="12"/>
        <v>10.26</v>
      </c>
      <c r="CR121" s="48">
        <f t="shared" si="13"/>
        <v>0</v>
      </c>
      <c r="CS121" s="53"/>
      <c r="CT121" s="56"/>
      <c r="CU121" s="56"/>
      <c r="CV121" s="56"/>
      <c r="CW121" s="56"/>
      <c r="CX121" s="52"/>
      <c r="CY121" s="52"/>
      <c r="CZ121" s="52"/>
    </row>
    <row r="122" spans="1:104" x14ac:dyDescent="0.2">
      <c r="A122" s="56">
        <v>106</v>
      </c>
      <c r="B122" s="66" t="s">
        <v>192</v>
      </c>
      <c r="C122" s="56"/>
      <c r="D122" s="60" t="s">
        <v>20</v>
      </c>
      <c r="E122" s="32">
        <v>42736</v>
      </c>
      <c r="F122" s="32">
        <v>43100</v>
      </c>
      <c r="G122" s="60" t="s">
        <v>20</v>
      </c>
      <c r="H122" s="48">
        <v>127200</v>
      </c>
      <c r="I122" s="56"/>
      <c r="J122" s="56">
        <v>38588.07</v>
      </c>
      <c r="K122" s="37">
        <f t="shared" si="10"/>
        <v>222763.13999999998</v>
      </c>
      <c r="L122" s="56">
        <v>117517.87</v>
      </c>
      <c r="M122" s="56">
        <v>57471.839999999997</v>
      </c>
      <c r="N122" s="56">
        <v>47773.43</v>
      </c>
      <c r="O122" s="56">
        <v>227355.17</v>
      </c>
      <c r="P122" s="37">
        <f t="shared" si="8"/>
        <v>227355.17</v>
      </c>
      <c r="Q122" s="37"/>
      <c r="R122" s="37"/>
      <c r="S122" s="37"/>
      <c r="T122" s="37"/>
      <c r="U122" s="37"/>
      <c r="V122" s="48">
        <v>119700</v>
      </c>
      <c r="W122" s="56"/>
      <c r="X122" s="56">
        <v>33996.04</v>
      </c>
      <c r="Y122" s="75">
        <v>2571.8000000000002</v>
      </c>
      <c r="Z122" s="5">
        <f t="shared" si="9"/>
        <v>19.310000000000002</v>
      </c>
      <c r="AA122" s="33">
        <v>0</v>
      </c>
      <c r="AB122" s="33">
        <v>5.12</v>
      </c>
      <c r="AC122" s="33">
        <v>6.03</v>
      </c>
      <c r="AD122" s="33">
        <v>4.16</v>
      </c>
      <c r="AE122" s="33">
        <v>4</v>
      </c>
      <c r="AF122" s="56"/>
      <c r="AG122" s="56"/>
      <c r="AH122" s="56"/>
      <c r="AI122" s="56"/>
      <c r="AJ122" s="56"/>
      <c r="AK122" s="56"/>
      <c r="AL122" s="56">
        <v>95739.05</v>
      </c>
      <c r="AM122" s="56"/>
      <c r="AN122" s="56"/>
      <c r="AO122" s="56">
        <v>101742.25</v>
      </c>
      <c r="AP122" s="56">
        <v>2054.69</v>
      </c>
      <c r="AQ122" s="56">
        <v>95296.85</v>
      </c>
      <c r="AR122" s="56">
        <v>91906.59</v>
      </c>
      <c r="AS122" s="56">
        <v>17957.95</v>
      </c>
      <c r="AT122" s="56">
        <v>2054.6869999999999</v>
      </c>
      <c r="AU122" s="56">
        <v>50378.91</v>
      </c>
      <c r="AV122" s="56">
        <v>50770.92</v>
      </c>
      <c r="AW122" s="56">
        <v>8479.8799999999992</v>
      </c>
      <c r="AX122" s="56">
        <v>199.881</v>
      </c>
      <c r="AY122" s="56">
        <v>356214.32</v>
      </c>
      <c r="AZ122" s="56">
        <v>354643.99</v>
      </c>
      <c r="BA122" s="56">
        <v>72987.070000000007</v>
      </c>
      <c r="BB122" s="56">
        <v>0</v>
      </c>
      <c r="BC122" s="56">
        <v>0</v>
      </c>
      <c r="BD122" s="56">
        <v>0</v>
      </c>
      <c r="BE122" s="56">
        <v>0</v>
      </c>
      <c r="BF122" s="96">
        <v>17980.017</v>
      </c>
      <c r="BG122" s="56">
        <v>68005.87</v>
      </c>
      <c r="BH122" s="56">
        <v>50602.44</v>
      </c>
      <c r="BI122" s="56">
        <v>17403.43</v>
      </c>
      <c r="BJ122" s="56">
        <v>0</v>
      </c>
      <c r="BK122" s="56">
        <v>0</v>
      </c>
      <c r="BL122" s="56">
        <v>0</v>
      </c>
      <c r="BM122" s="56">
        <v>0</v>
      </c>
      <c r="BN122" s="96">
        <v>60.308</v>
      </c>
      <c r="BO122" s="56">
        <v>4866.8599999999997</v>
      </c>
      <c r="BP122" s="56">
        <v>5035.5200000000004</v>
      </c>
      <c r="BQ122" s="56">
        <v>714.07</v>
      </c>
      <c r="BR122" s="48">
        <f>SUM(BR281)/AQ279*AQ122</f>
        <v>90134.733706499799</v>
      </c>
      <c r="BS122" s="48">
        <f>SUM(BS281)/AR279*AR122</f>
        <v>96306.52477504444</v>
      </c>
      <c r="BT122" s="48">
        <f>SUM(BT281)/AS279*AS122</f>
        <v>2335.3663620007942</v>
      </c>
      <c r="BU122" s="53"/>
      <c r="BV122" s="48">
        <f>SUM(BV281)/AU279*AU122</f>
        <v>50752.540231406667</v>
      </c>
      <c r="BW122" s="48">
        <f>SUM(BW281)/AV279*AV122</f>
        <v>54336.163903787157</v>
      </c>
      <c r="BX122" s="48">
        <f>SUM(BX281)/AW279*AW122</f>
        <v>1992.8171499088189</v>
      </c>
      <c r="BY122" s="53"/>
      <c r="BZ122" s="48">
        <f>SUM(BZ281)/AY279*AY122</f>
        <v>357839.36417775997</v>
      </c>
      <c r="CA122" s="48">
        <f>SUM(CA281)/AZ279*AZ122</f>
        <v>360943.30095073994</v>
      </c>
      <c r="CB122" s="48">
        <f>SUM(CB281)/BA279*BA122</f>
        <v>21877.701979855905</v>
      </c>
      <c r="CC122" s="53"/>
      <c r="CD122" s="48">
        <f>SUM(CD281)/BC279*BC122</f>
        <v>0</v>
      </c>
      <c r="CE122" s="48">
        <f>SUM(CE281)/BD279*BD122</f>
        <v>0</v>
      </c>
      <c r="CF122" s="48">
        <f>SUM(CF281)/BE279*BE122</f>
        <v>0</v>
      </c>
      <c r="CG122" s="53"/>
      <c r="CH122" s="48">
        <f>SUM(CH281)/BG279*BG122</f>
        <v>72744.516163165259</v>
      </c>
      <c r="CI122" s="48">
        <f>SUM(CI281)/BH279*BH122</f>
        <v>64087.916058973999</v>
      </c>
      <c r="CJ122" s="48">
        <f>SUM(CJ281)/BI279*BI122</f>
        <v>3570.1170551743253</v>
      </c>
      <c r="CK122" s="53"/>
      <c r="CL122" s="48">
        <f>SUM(CL281)/BK279*BK122</f>
        <v>0</v>
      </c>
      <c r="CM122" s="48">
        <f>SUM(CM281)/BL279*BL122</f>
        <v>0</v>
      </c>
      <c r="CN122" s="48">
        <f>SUM(CN281)/BM279*BM122</f>
        <v>0</v>
      </c>
      <c r="CO122" s="53"/>
      <c r="CP122" s="48">
        <f t="shared" si="11"/>
        <v>60.308</v>
      </c>
      <c r="CQ122" s="48">
        <f t="shared" si="12"/>
        <v>60.308</v>
      </c>
      <c r="CR122" s="48">
        <f t="shared" si="13"/>
        <v>0</v>
      </c>
      <c r="CS122" s="53"/>
      <c r="CT122" s="56">
        <v>3</v>
      </c>
      <c r="CU122" s="56">
        <v>3</v>
      </c>
      <c r="CV122" s="56">
        <v>0</v>
      </c>
      <c r="CW122" s="56">
        <v>3253.69</v>
      </c>
      <c r="CX122" s="52"/>
      <c r="CY122" s="52">
        <v>4</v>
      </c>
      <c r="CZ122" s="52">
        <v>43339</v>
      </c>
    </row>
    <row r="123" spans="1:104" x14ac:dyDescent="0.2">
      <c r="A123" s="56">
        <v>107</v>
      </c>
      <c r="B123" s="66" t="s">
        <v>193</v>
      </c>
      <c r="C123" s="56"/>
      <c r="D123" s="60" t="s">
        <v>20</v>
      </c>
      <c r="E123" s="32">
        <v>42736</v>
      </c>
      <c r="F123" s="32">
        <v>43100</v>
      </c>
      <c r="G123" s="60" t="s">
        <v>20</v>
      </c>
      <c r="H123" s="48">
        <v>5900</v>
      </c>
      <c r="I123" s="56"/>
      <c r="J123" s="56">
        <v>3548.77</v>
      </c>
      <c r="K123" s="37">
        <f t="shared" si="10"/>
        <v>61867.14</v>
      </c>
      <c r="L123" s="56">
        <v>32838.629999999997</v>
      </c>
      <c r="M123" s="56">
        <v>15852.96</v>
      </c>
      <c r="N123" s="56">
        <v>13175.55</v>
      </c>
      <c r="O123" s="56">
        <v>62107.15</v>
      </c>
      <c r="P123" s="37">
        <f t="shared" si="8"/>
        <v>62107.15</v>
      </c>
      <c r="Q123" s="37"/>
      <c r="R123" s="37"/>
      <c r="S123" s="37"/>
      <c r="T123" s="37"/>
      <c r="U123" s="37"/>
      <c r="V123" s="48">
        <v>20100</v>
      </c>
      <c r="W123" s="56"/>
      <c r="X123" s="56">
        <v>3308.76</v>
      </c>
      <c r="Y123" s="75">
        <v>125.8</v>
      </c>
      <c r="Z123" s="5">
        <f>SUM(AA123:AE123)</f>
        <v>19.310000000000002</v>
      </c>
      <c r="AA123" s="33">
        <v>0</v>
      </c>
      <c r="AB123" s="33">
        <v>5.12</v>
      </c>
      <c r="AC123" s="33">
        <v>6.03</v>
      </c>
      <c r="AD123" s="33">
        <v>4.16</v>
      </c>
      <c r="AE123" s="33">
        <v>4</v>
      </c>
      <c r="AF123" s="56"/>
      <c r="AG123" s="56"/>
      <c r="AH123" s="56"/>
      <c r="AI123" s="56"/>
      <c r="AJ123" s="56"/>
      <c r="AK123" s="56"/>
      <c r="AL123" s="56">
        <v>10821.24</v>
      </c>
      <c r="AM123" s="56"/>
      <c r="AN123" s="56"/>
      <c r="AO123" s="56">
        <v>8773.58</v>
      </c>
      <c r="AP123" s="56">
        <v>396.27</v>
      </c>
      <c r="AQ123" s="56">
        <v>17727.23</v>
      </c>
      <c r="AR123" s="56">
        <v>17877.41</v>
      </c>
      <c r="AS123" s="56">
        <v>1050.8599999999999</v>
      </c>
      <c r="AT123" s="56">
        <v>396.26600000000002</v>
      </c>
      <c r="AU123" s="56">
        <v>9715.06</v>
      </c>
      <c r="AV123" s="56">
        <v>9733.18</v>
      </c>
      <c r="AW123" s="56">
        <v>674.99</v>
      </c>
      <c r="AX123" s="56">
        <v>58.412999999999997</v>
      </c>
      <c r="AY123" s="56">
        <v>103617.02</v>
      </c>
      <c r="AZ123" s="56">
        <v>105796.71</v>
      </c>
      <c r="BA123" s="56">
        <v>6709.13</v>
      </c>
      <c r="BB123" s="56">
        <v>0</v>
      </c>
      <c r="BC123" s="56">
        <v>0</v>
      </c>
      <c r="BD123" s="56">
        <v>0</v>
      </c>
      <c r="BE123" s="56">
        <v>0</v>
      </c>
      <c r="BF123" s="96">
        <v>7487</v>
      </c>
      <c r="BG123" s="56">
        <v>27681.14</v>
      </c>
      <c r="BH123" s="56">
        <v>25019.46</v>
      </c>
      <c r="BI123" s="56">
        <v>2661.68</v>
      </c>
      <c r="BJ123" s="56">
        <v>0</v>
      </c>
      <c r="BK123" s="56">
        <v>0</v>
      </c>
      <c r="BL123" s="56">
        <v>0</v>
      </c>
      <c r="BM123" s="56">
        <v>0</v>
      </c>
      <c r="BN123" s="96">
        <v>12.311999999999999</v>
      </c>
      <c r="BO123" s="56">
        <v>993.72</v>
      </c>
      <c r="BP123" s="56">
        <v>974.57</v>
      </c>
      <c r="BQ123" s="56">
        <v>57.42</v>
      </c>
      <c r="BR123" s="48">
        <f>SUM(BR281)/AQ279*AQ123</f>
        <v>16766.967170519009</v>
      </c>
      <c r="BS123" s="48">
        <f>SUM(BS281)/AR279*AR123</f>
        <v>18733.2728706247</v>
      </c>
      <c r="BT123" s="48">
        <f>SUM(BT281)/AS279*AS123</f>
        <v>136.6605372646741</v>
      </c>
      <c r="BU123" s="53"/>
      <c r="BV123" s="48">
        <f>SUM(BV281)/AU279*AU123</f>
        <v>9787.1107870442138</v>
      </c>
      <c r="BW123" s="48">
        <f>SUM(BW281)/AV279*AV123</f>
        <v>10416.664968550169</v>
      </c>
      <c r="BX123" s="48">
        <f>SUM(BX281)/AW279*AW123</f>
        <v>158.62625980756258</v>
      </c>
      <c r="BY123" s="53"/>
      <c r="BZ123" s="48">
        <f>SUM(BZ281)/AY279*AY123</f>
        <v>104089.71923081094</v>
      </c>
      <c r="CA123" s="48">
        <f>SUM(CA281)/AZ279*AZ123</f>
        <v>107675.90827389507</v>
      </c>
      <c r="CB123" s="48">
        <f>SUM(CB281)/BA279*BA123</f>
        <v>2011.0458836628272</v>
      </c>
      <c r="CC123" s="53"/>
      <c r="CD123" s="48">
        <f>SUM(CD281)/BC279*BC123</f>
        <v>0</v>
      </c>
      <c r="CE123" s="48">
        <f>SUM(CE281)/BD279*BD123</f>
        <v>0</v>
      </c>
      <c r="CF123" s="48">
        <f>SUM(CF281)/BE279*BE123</f>
        <v>0</v>
      </c>
      <c r="CG123" s="53"/>
      <c r="CH123" s="48">
        <f>SUM(CH281)/BG279*BG123</f>
        <v>29609.960671701432</v>
      </c>
      <c r="CI123" s="48">
        <f>SUM(CI281)/BH279*BH123</f>
        <v>31687.109402646543</v>
      </c>
      <c r="CJ123" s="48">
        <f>SUM(CJ281)/BI279*BI123</f>
        <v>546.01358257633103</v>
      </c>
      <c r="CK123" s="53"/>
      <c r="CL123" s="48">
        <f>SUM(CL281)/BK279*BK123</f>
        <v>0</v>
      </c>
      <c r="CM123" s="48">
        <f>SUM(CM281)/BL279*BL123</f>
        <v>0</v>
      </c>
      <c r="CN123" s="48">
        <f>SUM(CN281)/BM279*BM123</f>
        <v>0</v>
      </c>
      <c r="CO123" s="53"/>
      <c r="CP123" s="48">
        <f t="shared" si="11"/>
        <v>12.311999999999999</v>
      </c>
      <c r="CQ123" s="48">
        <f t="shared" si="12"/>
        <v>12.311999999999999</v>
      </c>
      <c r="CR123" s="48">
        <f t="shared" si="13"/>
        <v>0</v>
      </c>
      <c r="CS123" s="53"/>
      <c r="CT123" s="56"/>
      <c r="CU123" s="56"/>
      <c r="CV123" s="56"/>
      <c r="CW123" s="56"/>
      <c r="CX123" s="52"/>
      <c r="CY123" s="52"/>
      <c r="CZ123" s="52"/>
    </row>
    <row r="124" spans="1:104" x14ac:dyDescent="0.2">
      <c r="A124" s="56">
        <v>108</v>
      </c>
      <c r="B124" s="66" t="s">
        <v>194</v>
      </c>
      <c r="C124" s="56"/>
      <c r="D124" s="60" t="s">
        <v>20</v>
      </c>
      <c r="E124" s="32">
        <v>42736</v>
      </c>
      <c r="F124" s="32">
        <v>43100</v>
      </c>
      <c r="G124" s="60" t="s">
        <v>20</v>
      </c>
      <c r="H124" s="48">
        <v>0</v>
      </c>
      <c r="I124" s="56"/>
      <c r="J124" s="56">
        <v>0</v>
      </c>
      <c r="K124" s="37">
        <f t="shared" si="10"/>
        <v>288690.87</v>
      </c>
      <c r="L124" s="56">
        <v>168441.75</v>
      </c>
      <c r="M124" s="56">
        <v>66960</v>
      </c>
      <c r="N124" s="56">
        <v>53289.120000000003</v>
      </c>
      <c r="O124" s="56">
        <v>263355.06</v>
      </c>
      <c r="P124" s="37">
        <f t="shared" si="8"/>
        <v>263355.06</v>
      </c>
      <c r="Q124" s="37"/>
      <c r="R124" s="37"/>
      <c r="S124" s="37"/>
      <c r="T124" s="37"/>
      <c r="U124" s="37"/>
      <c r="V124" s="48">
        <v>23500</v>
      </c>
      <c r="W124" s="56"/>
      <c r="X124" s="56">
        <v>25335.81</v>
      </c>
      <c r="Y124" s="75">
        <v>435.5</v>
      </c>
      <c r="Z124" s="5">
        <f t="shared" si="9"/>
        <v>22.15</v>
      </c>
      <c r="AA124" s="33">
        <v>1.88</v>
      </c>
      <c r="AB124" s="33">
        <v>3.95</v>
      </c>
      <c r="AC124" s="33">
        <v>8.16</v>
      </c>
      <c r="AD124" s="33">
        <v>4.16</v>
      </c>
      <c r="AE124" s="33">
        <v>4</v>
      </c>
      <c r="AF124" s="56">
        <v>3</v>
      </c>
      <c r="AG124" s="56">
        <v>3</v>
      </c>
      <c r="AH124" s="56">
        <v>0</v>
      </c>
      <c r="AI124" s="56">
        <v>8445.4500000000007</v>
      </c>
      <c r="AJ124" s="56"/>
      <c r="AK124" s="56"/>
      <c r="AL124" s="56"/>
      <c r="AM124" s="56"/>
      <c r="AN124" s="56"/>
      <c r="AO124" s="56">
        <v>17453.400000000001</v>
      </c>
      <c r="AP124" s="56">
        <v>1490.3</v>
      </c>
      <c r="AQ124" s="56">
        <v>62452.12</v>
      </c>
      <c r="AR124" s="56">
        <v>52118.81</v>
      </c>
      <c r="AS124" s="56">
        <v>10333.31</v>
      </c>
      <c r="AT124" s="56">
        <v>1490.3009999999999</v>
      </c>
      <c r="AU124" s="56">
        <v>36977.79</v>
      </c>
      <c r="AV124" s="56">
        <v>32121.16</v>
      </c>
      <c r="AW124" s="56">
        <v>4856.63</v>
      </c>
      <c r="AX124" s="56">
        <v>0</v>
      </c>
      <c r="AY124" s="56">
        <v>0</v>
      </c>
      <c r="AZ124" s="56">
        <v>0</v>
      </c>
      <c r="BA124" s="56">
        <v>0</v>
      </c>
      <c r="BB124" s="56">
        <v>0</v>
      </c>
      <c r="BC124" s="56">
        <v>0</v>
      </c>
      <c r="BD124" s="56">
        <v>0</v>
      </c>
      <c r="BE124" s="56">
        <v>0</v>
      </c>
      <c r="BF124" s="96">
        <v>43673</v>
      </c>
      <c r="BG124" s="56">
        <v>146849.67000000001</v>
      </c>
      <c r="BH124" s="56">
        <v>128899.22</v>
      </c>
      <c r="BI124" s="56">
        <v>17950.45</v>
      </c>
      <c r="BJ124" s="56">
        <v>0</v>
      </c>
      <c r="BK124" s="56">
        <v>0</v>
      </c>
      <c r="BL124" s="56">
        <v>0</v>
      </c>
      <c r="BM124" s="56">
        <v>0</v>
      </c>
      <c r="BN124" s="96">
        <v>56.643000000000001</v>
      </c>
      <c r="BO124" s="56">
        <v>4618.3500000000004</v>
      </c>
      <c r="BP124" s="56">
        <v>4164.34</v>
      </c>
      <c r="BQ124" s="56">
        <v>454.01</v>
      </c>
      <c r="BR124" s="48">
        <f>SUM(BR281)/AQ279*AQ124</f>
        <v>59069.163415226947</v>
      </c>
      <c r="BS124" s="48">
        <f>SUM(BS281)/AR279*AR124</f>
        <v>54613.945164441786</v>
      </c>
      <c r="BT124" s="48">
        <f>SUM(BT281)/AS279*AS124</f>
        <v>1343.8095429671218</v>
      </c>
      <c r="BU124" s="53"/>
      <c r="BV124" s="48">
        <f>SUM(BV281)/AU279*AU124</f>
        <v>37252.032142884927</v>
      </c>
      <c r="BW124" s="48">
        <f>SUM(BW281)/AV279*AV124</f>
        <v>34376.77738634187</v>
      </c>
      <c r="BX124" s="48">
        <f>SUM(BX281)/AW279*AW124</f>
        <v>1141.3340229769369</v>
      </c>
      <c r="BY124" s="53"/>
      <c r="BZ124" s="48">
        <f>SUM(BZ281)/AY279*AY124</f>
        <v>0</v>
      </c>
      <c r="CA124" s="48">
        <f>SUM(CA281)/AZ279*AZ124</f>
        <v>0</v>
      </c>
      <c r="CB124" s="48">
        <f>SUM(CB281)/BA279*BA124</f>
        <v>0</v>
      </c>
      <c r="CC124" s="53"/>
      <c r="CD124" s="48">
        <f>SUM(CD281)/BC279*BC124</f>
        <v>0</v>
      </c>
      <c r="CE124" s="48">
        <f>SUM(CE281)/BD279*BD124</f>
        <v>0</v>
      </c>
      <c r="CF124" s="48">
        <f>SUM(CF281)/BE279*BE124</f>
        <v>0</v>
      </c>
      <c r="CG124" s="53"/>
      <c r="CH124" s="48">
        <f>SUM(CH281)/BG279*BG124</f>
        <v>157082.14883318875</v>
      </c>
      <c r="CI124" s="48">
        <f>SUM(CI281)/BH279*BH124</f>
        <v>163250.67311827696</v>
      </c>
      <c r="CJ124" s="48">
        <f>SUM(CJ281)/BI279*BI124</f>
        <v>3682.3320284021006</v>
      </c>
      <c r="CK124" s="53"/>
      <c r="CL124" s="48">
        <f>SUM(CL281)/BK279*BK124</f>
        <v>0</v>
      </c>
      <c r="CM124" s="48">
        <f>SUM(CM281)/BL279*BL124</f>
        <v>0</v>
      </c>
      <c r="CN124" s="48">
        <f>SUM(CN281)/BM279*BM124</f>
        <v>0</v>
      </c>
      <c r="CO124" s="53"/>
      <c r="CP124" s="48">
        <f t="shared" si="11"/>
        <v>56.643000000000001</v>
      </c>
      <c r="CQ124" s="48">
        <f t="shared" si="12"/>
        <v>56.643000000000001</v>
      </c>
      <c r="CR124" s="48">
        <f t="shared" si="13"/>
        <v>0</v>
      </c>
      <c r="CS124" s="53"/>
      <c r="CT124" s="56"/>
      <c r="CU124" s="56"/>
      <c r="CV124" s="56"/>
      <c r="CW124" s="56"/>
      <c r="CX124" s="52"/>
      <c r="CY124" s="52">
        <v>2</v>
      </c>
      <c r="CZ124" s="52">
        <v>17500</v>
      </c>
    </row>
    <row r="125" spans="1:104" x14ac:dyDescent="0.2">
      <c r="A125" s="56">
        <v>109</v>
      </c>
      <c r="B125" s="66" t="s">
        <v>195</v>
      </c>
      <c r="C125" s="56"/>
      <c r="D125" s="60" t="s">
        <v>20</v>
      </c>
      <c r="E125" s="32">
        <v>42736</v>
      </c>
      <c r="F125" s="32">
        <v>43100</v>
      </c>
      <c r="G125" s="60" t="s">
        <v>20</v>
      </c>
      <c r="H125" s="48">
        <v>25000</v>
      </c>
      <c r="I125" s="56"/>
      <c r="J125" s="56">
        <v>18258.48</v>
      </c>
      <c r="K125" s="37">
        <f t="shared" si="10"/>
        <v>129680.4</v>
      </c>
      <c r="L125" s="56">
        <v>69177</v>
      </c>
      <c r="M125" s="56">
        <v>33039.360000000001</v>
      </c>
      <c r="N125" s="56">
        <v>27464.04</v>
      </c>
      <c r="O125" s="56">
        <v>139362.07</v>
      </c>
      <c r="P125" s="37">
        <f t="shared" si="8"/>
        <v>139362.07</v>
      </c>
      <c r="Q125" s="37"/>
      <c r="R125" s="37"/>
      <c r="S125" s="37"/>
      <c r="T125" s="37"/>
      <c r="U125" s="37"/>
      <c r="V125" s="48">
        <v>38300</v>
      </c>
      <c r="W125" s="56"/>
      <c r="X125" s="56">
        <v>8576.81</v>
      </c>
      <c r="Y125" s="75">
        <v>111.5</v>
      </c>
      <c r="Z125" s="5">
        <f t="shared" ref="Z125:Z133" si="14">SUM(AA125:AE125)</f>
        <v>19.310000000000002</v>
      </c>
      <c r="AA125" s="33">
        <v>0</v>
      </c>
      <c r="AB125" s="33">
        <v>5.12</v>
      </c>
      <c r="AC125" s="33">
        <v>6.03</v>
      </c>
      <c r="AD125" s="33">
        <v>4.16</v>
      </c>
      <c r="AE125" s="33">
        <v>4</v>
      </c>
      <c r="AF125" s="56"/>
      <c r="AG125" s="56"/>
      <c r="AH125" s="56"/>
      <c r="AI125" s="56"/>
      <c r="AJ125" s="56"/>
      <c r="AK125" s="56"/>
      <c r="AL125" s="56">
        <v>51249.62</v>
      </c>
      <c r="AM125" s="56"/>
      <c r="AN125" s="56"/>
      <c r="AO125" s="56">
        <v>31630.95</v>
      </c>
      <c r="AP125" s="56">
        <v>1481.81</v>
      </c>
      <c r="AQ125" s="56">
        <v>70554.22</v>
      </c>
      <c r="AR125" s="56">
        <v>74054.83</v>
      </c>
      <c r="AS125" s="56">
        <v>5271.94</v>
      </c>
      <c r="AT125" s="56">
        <v>1481.809</v>
      </c>
      <c r="AU125" s="56">
        <v>36352.78</v>
      </c>
      <c r="AV125" s="56">
        <v>39252.44</v>
      </c>
      <c r="AW125" s="56">
        <v>2510.6</v>
      </c>
      <c r="AX125" s="56">
        <v>141.52799999999999</v>
      </c>
      <c r="AY125" s="56">
        <v>250213.53</v>
      </c>
      <c r="AZ125" s="56">
        <v>263793.59000000003</v>
      </c>
      <c r="BA125" s="56">
        <v>22971.73</v>
      </c>
      <c r="BB125" s="56">
        <v>0</v>
      </c>
      <c r="BC125" s="56">
        <v>0</v>
      </c>
      <c r="BD125" s="56">
        <v>0</v>
      </c>
      <c r="BE125" s="56">
        <v>0</v>
      </c>
      <c r="BF125" s="96">
        <v>12677</v>
      </c>
      <c r="BG125" s="56">
        <v>44772.46</v>
      </c>
      <c r="BH125" s="56">
        <v>41925.96</v>
      </c>
      <c r="BI125" s="56">
        <v>2846.5</v>
      </c>
      <c r="BJ125" s="56">
        <v>0</v>
      </c>
      <c r="BK125" s="56">
        <v>0</v>
      </c>
      <c r="BL125" s="56">
        <v>0</v>
      </c>
      <c r="BM125" s="56">
        <v>0</v>
      </c>
      <c r="BN125" s="96">
        <v>43.987000000000002</v>
      </c>
      <c r="BO125" s="56">
        <v>3547.31</v>
      </c>
      <c r="BP125" s="56">
        <v>3844.82</v>
      </c>
      <c r="BQ125" s="56">
        <v>217.51</v>
      </c>
      <c r="BR125" s="48">
        <f>SUM(BR281)/AQ279*AQ125</f>
        <v>66732.382356497634</v>
      </c>
      <c r="BS125" s="48">
        <f>SUM(BS281)/AR279*AR125</f>
        <v>77600.129872152844</v>
      </c>
      <c r="BT125" s="48">
        <f>SUM(BT281)/AS279*AS125</f>
        <v>685.59670443934112</v>
      </c>
      <c r="BU125" s="53"/>
      <c r="BV125" s="48">
        <f>SUM(BV281)/AU279*AU125</f>
        <v>36622.386817687708</v>
      </c>
      <c r="BW125" s="48">
        <f>SUM(BW281)/AV279*AV125</f>
        <v>42008.831304683299</v>
      </c>
      <c r="BX125" s="48">
        <f>SUM(BX281)/AW279*AW125</f>
        <v>590.00442654389929</v>
      </c>
      <c r="BY125" s="53"/>
      <c r="BZ125" s="48">
        <f>SUM(BZ281)/AY279*AY125</f>
        <v>251355.00022534991</v>
      </c>
      <c r="CA125" s="48">
        <f>SUM(CA281)/AZ279*AZ125</f>
        <v>268479.18427786161</v>
      </c>
      <c r="CB125" s="48">
        <f>SUM(CB281)/BA279*BA125</f>
        <v>6885.7218532229781</v>
      </c>
      <c r="CC125" s="53"/>
      <c r="CD125" s="48">
        <f>SUM(CD281)/BC279*BC125</f>
        <v>0</v>
      </c>
      <c r="CE125" s="48">
        <f>SUM(CE281)/BD279*BD125</f>
        <v>0</v>
      </c>
      <c r="CF125" s="48">
        <f>SUM(CF281)/BE279*BE125</f>
        <v>0</v>
      </c>
      <c r="CG125" s="53"/>
      <c r="CH125" s="48">
        <f>SUM(CH281)/BG279*BG125</f>
        <v>47892.203130916052</v>
      </c>
      <c r="CI125" s="48">
        <f>SUM(CI281)/BH279*BH125</f>
        <v>53099.166861754122</v>
      </c>
      <c r="CJ125" s="48">
        <f>SUM(CJ281)/BI279*BI125</f>
        <v>583.92731763530048</v>
      </c>
      <c r="CK125" s="53"/>
      <c r="CL125" s="48">
        <f>SUM(CL281)/BK279*BK125</f>
        <v>0</v>
      </c>
      <c r="CM125" s="48">
        <f>SUM(CM281)/BL279*BL125</f>
        <v>0</v>
      </c>
      <c r="CN125" s="48">
        <f>SUM(CN281)/BM279*BM125</f>
        <v>0</v>
      </c>
      <c r="CO125" s="53"/>
      <c r="CP125" s="48">
        <f t="shared" si="11"/>
        <v>43.987000000000002</v>
      </c>
      <c r="CQ125" s="48">
        <f t="shared" si="12"/>
        <v>43.987000000000002</v>
      </c>
      <c r="CR125" s="48">
        <f t="shared" si="13"/>
        <v>0</v>
      </c>
      <c r="CS125" s="53"/>
      <c r="CT125" s="56"/>
      <c r="CU125" s="56"/>
      <c r="CV125" s="56"/>
      <c r="CW125" s="56"/>
      <c r="CX125" s="52"/>
      <c r="CY125" s="52"/>
      <c r="CZ125" s="52"/>
    </row>
    <row r="126" spans="1:104" x14ac:dyDescent="0.2">
      <c r="A126" s="56">
        <v>110</v>
      </c>
      <c r="B126" s="66" t="s">
        <v>196</v>
      </c>
      <c r="C126" s="56"/>
      <c r="D126" s="60" t="s">
        <v>20</v>
      </c>
      <c r="E126" s="32">
        <v>42736</v>
      </c>
      <c r="F126" s="32">
        <v>43100</v>
      </c>
      <c r="G126" s="60" t="s">
        <v>20</v>
      </c>
      <c r="H126" s="48">
        <v>16200</v>
      </c>
      <c r="I126" s="56"/>
      <c r="J126" s="56">
        <v>3294.99</v>
      </c>
      <c r="K126" s="37">
        <f t="shared" si="10"/>
        <v>63481.979999999996</v>
      </c>
      <c r="L126" s="56">
        <v>33604.86</v>
      </c>
      <c r="M126" s="56">
        <v>16315.2</v>
      </c>
      <c r="N126" s="56">
        <v>13561.92</v>
      </c>
      <c r="O126" s="56">
        <v>63621.32</v>
      </c>
      <c r="P126" s="37">
        <f t="shared" si="8"/>
        <v>63621.32</v>
      </c>
      <c r="Q126" s="37"/>
      <c r="R126" s="37"/>
      <c r="S126" s="37"/>
      <c r="T126" s="37"/>
      <c r="U126" s="37"/>
      <c r="V126" s="48">
        <v>23200</v>
      </c>
      <c r="W126" s="56"/>
      <c r="X126" s="56">
        <v>3155.65</v>
      </c>
      <c r="Y126" s="75">
        <v>131.80000000000001</v>
      </c>
      <c r="Z126" s="5">
        <f t="shared" si="14"/>
        <v>19.310000000000002</v>
      </c>
      <c r="AA126" s="33">
        <v>0</v>
      </c>
      <c r="AB126" s="33">
        <v>5.12</v>
      </c>
      <c r="AC126" s="33">
        <v>6.03</v>
      </c>
      <c r="AD126" s="33">
        <v>4.16</v>
      </c>
      <c r="AE126" s="33">
        <v>4</v>
      </c>
      <c r="AF126" s="56"/>
      <c r="AG126" s="56"/>
      <c r="AH126" s="56"/>
      <c r="AI126" s="56"/>
      <c r="AJ126" s="56"/>
      <c r="AK126" s="56"/>
      <c r="AL126" s="56">
        <v>11717.42</v>
      </c>
      <c r="AM126" s="56"/>
      <c r="AN126" s="56"/>
      <c r="AO126" s="56">
        <v>11914.68</v>
      </c>
      <c r="AP126" s="56">
        <v>608.63</v>
      </c>
      <c r="AQ126" s="56">
        <v>27751.55</v>
      </c>
      <c r="AR126" s="56">
        <v>27228.34</v>
      </c>
      <c r="AS126" s="56">
        <v>1434.52</v>
      </c>
      <c r="AT126" s="56">
        <v>608.63</v>
      </c>
      <c r="AU126" s="56">
        <v>15003.68</v>
      </c>
      <c r="AV126" s="56">
        <v>14736.83</v>
      </c>
      <c r="AW126" s="56">
        <v>791.67</v>
      </c>
      <c r="AX126" s="56">
        <v>60.436</v>
      </c>
      <c r="AY126" s="56">
        <v>107221.73</v>
      </c>
      <c r="AZ126" s="56">
        <v>108097</v>
      </c>
      <c r="BA126" s="56">
        <v>9339.84</v>
      </c>
      <c r="BB126" s="56">
        <v>0</v>
      </c>
      <c r="BC126" s="56">
        <v>0</v>
      </c>
      <c r="BD126" s="56">
        <v>0</v>
      </c>
      <c r="BE126" s="56">
        <v>0</v>
      </c>
      <c r="BF126" s="96">
        <v>7737</v>
      </c>
      <c r="BG126" s="56">
        <v>26330.560000000001</v>
      </c>
      <c r="BH126" s="56">
        <v>19332.47</v>
      </c>
      <c r="BI126" s="56">
        <v>6998.09</v>
      </c>
      <c r="BJ126" s="56">
        <v>0</v>
      </c>
      <c r="BK126" s="56">
        <v>0</v>
      </c>
      <c r="BL126" s="56">
        <v>0</v>
      </c>
      <c r="BM126" s="56">
        <v>0</v>
      </c>
      <c r="BN126" s="96">
        <v>22.829000000000001</v>
      </c>
      <c r="BO126" s="56">
        <v>1843.32</v>
      </c>
      <c r="BP126" s="56">
        <v>1814.53</v>
      </c>
      <c r="BQ126" s="56">
        <v>94.97</v>
      </c>
      <c r="BR126" s="48">
        <f>SUM(BR281)/AQ279*AQ126</f>
        <v>26248.281755300559</v>
      </c>
      <c r="BS126" s="48">
        <f>SUM(BS281)/AR279*AR126</f>
        <v>28531.869159690654</v>
      </c>
      <c r="BT126" s="48">
        <f>SUM(BT281)/AS279*AS126</f>
        <v>186.55413082324984</v>
      </c>
      <c r="BU126" s="53"/>
      <c r="BV126" s="48">
        <f>SUM(BV281)/AU279*AU126</f>
        <v>15114.953317154966</v>
      </c>
      <c r="BW126" s="48">
        <f>SUM(BW281)/AV279*AV126</f>
        <v>15771.682102712493</v>
      </c>
      <c r="BX126" s="48">
        <f>SUM(BX281)/AW279*AW126</f>
        <v>186.04668380546832</v>
      </c>
      <c r="BY126" s="53"/>
      <c r="BZ126" s="48">
        <f>SUM(BZ281)/AY279*AY126</f>
        <v>107710.8738616669</v>
      </c>
      <c r="CA126" s="48">
        <f>SUM(CA281)/AZ279*AZ126</f>
        <v>110017.05683176003</v>
      </c>
      <c r="CB126" s="48">
        <f>SUM(CB281)/BA279*BA126</f>
        <v>2799.5949975733697</v>
      </c>
      <c r="CC126" s="53"/>
      <c r="CD126" s="48">
        <f>SUM(CD281)/BC279*BC126</f>
        <v>0</v>
      </c>
      <c r="CE126" s="48">
        <f>SUM(CE281)/BD279*BD126</f>
        <v>0</v>
      </c>
      <c r="CF126" s="48">
        <f>SUM(CF281)/BE279*BE126</f>
        <v>0</v>
      </c>
      <c r="CG126" s="53"/>
      <c r="CH126" s="48">
        <f>SUM(CH281)/BG279*BG126</f>
        <v>28165.272314069251</v>
      </c>
      <c r="CI126" s="48">
        <f>SUM(CI281)/BH279*BH126</f>
        <v>24484.544906779855</v>
      </c>
      <c r="CJ126" s="48">
        <f>SUM(CJ281)/BI279*BI126</f>
        <v>1435.5791049606253</v>
      </c>
      <c r="CK126" s="53"/>
      <c r="CL126" s="48">
        <f>SUM(CL281)/BK279*BK126</f>
        <v>0</v>
      </c>
      <c r="CM126" s="48">
        <f>SUM(CM281)/BL279*BL126</f>
        <v>0</v>
      </c>
      <c r="CN126" s="48">
        <f>SUM(CN281)/BM279*BM126</f>
        <v>0</v>
      </c>
      <c r="CO126" s="53"/>
      <c r="CP126" s="48">
        <f t="shared" si="11"/>
        <v>22.829000000000001</v>
      </c>
      <c r="CQ126" s="48">
        <f t="shared" si="12"/>
        <v>22.829000000000001</v>
      </c>
      <c r="CR126" s="48">
        <f t="shared" si="13"/>
        <v>0</v>
      </c>
      <c r="CS126" s="53"/>
      <c r="CT126" s="56"/>
      <c r="CU126" s="56"/>
      <c r="CV126" s="56"/>
      <c r="CW126" s="56"/>
      <c r="CX126" s="52"/>
      <c r="CY126" s="52"/>
      <c r="CZ126" s="52"/>
    </row>
    <row r="127" spans="1:104" x14ac:dyDescent="0.2">
      <c r="A127" s="56">
        <v>111</v>
      </c>
      <c r="B127" s="66" t="s">
        <v>197</v>
      </c>
      <c r="C127" s="56"/>
      <c r="D127" s="60" t="s">
        <v>20</v>
      </c>
      <c r="E127" s="32">
        <v>42736</v>
      </c>
      <c r="F127" s="32">
        <v>43100</v>
      </c>
      <c r="G127" s="60" t="s">
        <v>20</v>
      </c>
      <c r="H127" s="48">
        <v>1900</v>
      </c>
      <c r="I127" s="56"/>
      <c r="J127" s="56">
        <v>23383.79</v>
      </c>
      <c r="K127" s="37">
        <f t="shared" si="10"/>
        <v>127577.04000000001</v>
      </c>
      <c r="L127" s="56">
        <v>68054.759999999995</v>
      </c>
      <c r="M127" s="56">
        <v>32503.68</v>
      </c>
      <c r="N127" s="56">
        <v>27018.6</v>
      </c>
      <c r="O127" s="56">
        <v>115033.72</v>
      </c>
      <c r="P127" s="37">
        <f t="shared" si="8"/>
        <v>115033.72</v>
      </c>
      <c r="Q127" s="37"/>
      <c r="R127" s="37"/>
      <c r="S127" s="37"/>
      <c r="T127" s="37"/>
      <c r="U127" s="37"/>
      <c r="V127" s="48">
        <v>34100</v>
      </c>
      <c r="W127" s="56"/>
      <c r="X127" s="56">
        <v>35927.11</v>
      </c>
      <c r="Y127" s="75">
        <v>349.3</v>
      </c>
      <c r="Z127" s="5">
        <f t="shared" si="14"/>
        <v>19.310000000000002</v>
      </c>
      <c r="AA127" s="33">
        <v>0</v>
      </c>
      <c r="AB127" s="33">
        <v>5.12</v>
      </c>
      <c r="AC127" s="33">
        <v>6.03</v>
      </c>
      <c r="AD127" s="33">
        <v>4.16</v>
      </c>
      <c r="AE127" s="33">
        <v>4</v>
      </c>
      <c r="AF127" s="56"/>
      <c r="AG127" s="56"/>
      <c r="AH127" s="56"/>
      <c r="AI127" s="56"/>
      <c r="AJ127" s="56"/>
      <c r="AK127" s="56"/>
      <c r="AL127" s="56">
        <v>71078.759999999995</v>
      </c>
      <c r="AM127" s="56"/>
      <c r="AN127" s="56"/>
      <c r="AO127" s="56">
        <v>95301.66</v>
      </c>
      <c r="AP127" s="56">
        <v>1624.55</v>
      </c>
      <c r="AQ127" s="56">
        <v>76242.039999999994</v>
      </c>
      <c r="AR127" s="56">
        <v>72976.22</v>
      </c>
      <c r="AS127" s="56">
        <v>15480.09</v>
      </c>
      <c r="AT127" s="56">
        <v>1624.547</v>
      </c>
      <c r="AU127" s="56">
        <v>39523.78</v>
      </c>
      <c r="AV127" s="56">
        <v>38644.370000000003</v>
      </c>
      <c r="AW127" s="56">
        <v>8053.58</v>
      </c>
      <c r="AX127" s="56">
        <v>139.233</v>
      </c>
      <c r="AY127" s="56">
        <v>245643.43</v>
      </c>
      <c r="AZ127" s="56">
        <v>227084.12</v>
      </c>
      <c r="BA127" s="56">
        <v>69566.490000000005</v>
      </c>
      <c r="BB127" s="56">
        <v>0</v>
      </c>
      <c r="BC127" s="56">
        <v>0</v>
      </c>
      <c r="BD127" s="56">
        <v>0</v>
      </c>
      <c r="BE127" s="56">
        <v>0</v>
      </c>
      <c r="BF127" s="96">
        <v>14894.031000000001</v>
      </c>
      <c r="BG127" s="56">
        <v>50748.41</v>
      </c>
      <c r="BH127" s="56">
        <v>33986.5</v>
      </c>
      <c r="BI127" s="56">
        <v>16761.91</v>
      </c>
      <c r="BJ127" s="56">
        <v>0</v>
      </c>
      <c r="BK127" s="56">
        <v>0</v>
      </c>
      <c r="BL127" s="56">
        <v>0</v>
      </c>
      <c r="BM127" s="56">
        <v>0</v>
      </c>
      <c r="BN127" s="96">
        <v>42.87</v>
      </c>
      <c r="BO127" s="56">
        <v>3459.37</v>
      </c>
      <c r="BP127" s="56">
        <v>3522.23</v>
      </c>
      <c r="BQ127" s="56">
        <v>620.28</v>
      </c>
      <c r="BR127" s="48">
        <f>SUM(BR281)/AQ279*AQ127</f>
        <v>72112.099955458179</v>
      </c>
      <c r="BS127" s="48">
        <f>SUM(BS281)/AR279*AR127</f>
        <v>76469.882512441094</v>
      </c>
      <c r="BT127" s="48">
        <f>SUM(BT281)/AS279*AS127</f>
        <v>2013.1296426788622</v>
      </c>
      <c r="BU127" s="53"/>
      <c r="BV127" s="48">
        <f>SUM(BV281)/AU279*AU127</f>
        <v>39816.904227329767</v>
      </c>
      <c r="BW127" s="48">
        <f>SUM(BW281)/AV279*AV127</f>
        <v>41358.061313023194</v>
      </c>
      <c r="BX127" s="48">
        <f>SUM(BX281)/AW279*AW127</f>
        <v>1892.6343700810232</v>
      </c>
      <c r="BY127" s="53"/>
      <c r="BZ127" s="48">
        <f>SUM(BZ281)/AY279*AY127</f>
        <v>246764.05150035542</v>
      </c>
      <c r="CA127" s="48">
        <f>SUM(CA281)/AZ279*AZ127</f>
        <v>231117.66779494539</v>
      </c>
      <c r="CB127" s="48">
        <f>SUM(CB281)/BA279*BA127</f>
        <v>20852.391197572746</v>
      </c>
      <c r="CC127" s="53"/>
      <c r="CD127" s="48">
        <f>SUM(CD281)/BC279*BC127</f>
        <v>0</v>
      </c>
      <c r="CE127" s="48">
        <f>SUM(CE281)/BD279*BD127</f>
        <v>0</v>
      </c>
      <c r="CF127" s="48">
        <f>SUM(CF281)/BE279*BE127</f>
        <v>0</v>
      </c>
      <c r="CG127" s="53"/>
      <c r="CH127" s="48">
        <f>SUM(CH281)/BG279*BG127</f>
        <v>54284.557075733872</v>
      </c>
      <c r="CI127" s="48">
        <f>SUM(CI281)/BH279*BH127</f>
        <v>43043.852413802968</v>
      </c>
      <c r="CJ127" s="48">
        <f>SUM(CJ281)/BI279*BI127</f>
        <v>3438.516474528129</v>
      </c>
      <c r="CK127" s="53"/>
      <c r="CL127" s="48">
        <f>SUM(CL281)/BK279*BK127</f>
        <v>0</v>
      </c>
      <c r="CM127" s="48">
        <f>SUM(CM281)/BL279*BL127</f>
        <v>0</v>
      </c>
      <c r="CN127" s="48">
        <f>SUM(CN281)/BM279*BM127</f>
        <v>0</v>
      </c>
      <c r="CO127" s="53"/>
      <c r="CP127" s="48">
        <f t="shared" si="11"/>
        <v>42.87</v>
      </c>
      <c r="CQ127" s="48">
        <f t="shared" si="12"/>
        <v>42.87</v>
      </c>
      <c r="CR127" s="48">
        <f t="shared" si="13"/>
        <v>0</v>
      </c>
      <c r="CS127" s="53"/>
      <c r="CT127" s="56">
        <v>1</v>
      </c>
      <c r="CU127" s="56">
        <v>1</v>
      </c>
      <c r="CV127" s="56">
        <v>0</v>
      </c>
      <c r="CW127" s="56">
        <v>23390.86</v>
      </c>
      <c r="CX127" s="52"/>
      <c r="CY127" s="52">
        <v>2</v>
      </c>
      <c r="CZ127" s="52">
        <v>39200</v>
      </c>
    </row>
    <row r="128" spans="1:104" x14ac:dyDescent="0.2">
      <c r="A128" s="56">
        <v>112</v>
      </c>
      <c r="B128" s="66" t="s">
        <v>198</v>
      </c>
      <c r="C128" s="56"/>
      <c r="D128" s="60" t="s">
        <v>20</v>
      </c>
      <c r="E128" s="32">
        <v>42736</v>
      </c>
      <c r="F128" s="32">
        <v>43100</v>
      </c>
      <c r="G128" s="60" t="s">
        <v>20</v>
      </c>
      <c r="H128" s="48">
        <v>0</v>
      </c>
      <c r="I128" s="56"/>
      <c r="J128" s="56">
        <v>0</v>
      </c>
      <c r="K128" s="37">
        <f t="shared" si="10"/>
        <v>60514.36</v>
      </c>
      <c r="L128" s="56">
        <v>36806.199999999997</v>
      </c>
      <c r="M128" s="56">
        <v>12700.8</v>
      </c>
      <c r="N128" s="56">
        <v>11007.36</v>
      </c>
      <c r="O128" s="56">
        <v>43926.720000000001</v>
      </c>
      <c r="P128" s="37">
        <f t="shared" si="8"/>
        <v>43926.720000000001</v>
      </c>
      <c r="Q128" s="37"/>
      <c r="R128" s="37"/>
      <c r="S128" s="37"/>
      <c r="T128" s="37"/>
      <c r="U128" s="37"/>
      <c r="V128" s="48">
        <v>10600</v>
      </c>
      <c r="W128" s="56"/>
      <c r="X128" s="56">
        <v>16587.64</v>
      </c>
      <c r="Y128" s="75">
        <v>363.8</v>
      </c>
      <c r="Z128" s="5">
        <f t="shared" si="14"/>
        <v>22.869999999999997</v>
      </c>
      <c r="AA128" s="33">
        <v>2.39</v>
      </c>
      <c r="AB128" s="33">
        <v>3.95</v>
      </c>
      <c r="AC128" s="33">
        <v>8.3699999999999992</v>
      </c>
      <c r="AD128" s="33">
        <v>4.16</v>
      </c>
      <c r="AE128" s="33">
        <v>4</v>
      </c>
      <c r="AF128" s="56"/>
      <c r="AG128" s="56"/>
      <c r="AH128" s="56"/>
      <c r="AI128" s="56"/>
      <c r="AJ128" s="56"/>
      <c r="AK128" s="56"/>
      <c r="AL128" s="56"/>
      <c r="AM128" s="56"/>
      <c r="AN128" s="56"/>
      <c r="AO128" s="56">
        <v>6735.9</v>
      </c>
      <c r="AP128" s="56">
        <v>232.77</v>
      </c>
      <c r="AQ128" s="56">
        <v>9592.34</v>
      </c>
      <c r="AR128" s="56">
        <v>6610.55</v>
      </c>
      <c r="AS128" s="56">
        <v>2981.79</v>
      </c>
      <c r="AT128" s="56">
        <v>232.768</v>
      </c>
      <c r="AU128" s="56">
        <v>6161.34</v>
      </c>
      <c r="AV128" s="56">
        <v>4246.09</v>
      </c>
      <c r="AW128" s="56">
        <v>1915.25</v>
      </c>
      <c r="AX128" s="56">
        <v>0</v>
      </c>
      <c r="AY128" s="56">
        <v>0</v>
      </c>
      <c r="AZ128" s="56">
        <v>0</v>
      </c>
      <c r="BA128" s="56">
        <v>0</v>
      </c>
      <c r="BB128" s="56">
        <v>0</v>
      </c>
      <c r="BC128" s="56">
        <v>0</v>
      </c>
      <c r="BD128" s="56">
        <v>0</v>
      </c>
      <c r="BE128" s="56">
        <v>0</v>
      </c>
      <c r="BF128" s="96">
        <v>7180</v>
      </c>
      <c r="BG128" s="56">
        <v>24627.42</v>
      </c>
      <c r="BH128" s="56">
        <v>18124.3</v>
      </c>
      <c r="BI128" s="56">
        <v>6503.12</v>
      </c>
      <c r="BJ128" s="56">
        <v>0</v>
      </c>
      <c r="BK128" s="56">
        <v>0</v>
      </c>
      <c r="BL128" s="56">
        <v>0</v>
      </c>
      <c r="BM128" s="56">
        <v>0</v>
      </c>
      <c r="BN128" s="96">
        <v>21.329000000000001</v>
      </c>
      <c r="BO128" s="56">
        <v>1790.7</v>
      </c>
      <c r="BP128" s="56">
        <v>1345.89</v>
      </c>
      <c r="BQ128" s="56">
        <v>444.81</v>
      </c>
      <c r="BR128" s="48">
        <f>SUM(BR281)/AQ279*AQ128</f>
        <v>9072.7344242984545</v>
      </c>
      <c r="BS128" s="48">
        <f>SUM(BS281)/AR279*AR128</f>
        <v>6927.0233761438658</v>
      </c>
      <c r="BT128" s="48">
        <f>SUM(BT281)/AS279*AS128</f>
        <v>387.77099081745678</v>
      </c>
      <c r="BU128" s="53"/>
      <c r="BV128" s="48">
        <f>SUM(BV281)/AU279*AU128</f>
        <v>6207.0349721614684</v>
      </c>
      <c r="BW128" s="48">
        <f>SUM(BW281)/AV279*AV128</f>
        <v>4544.2596311083516</v>
      </c>
      <c r="BX128" s="48">
        <f>SUM(BX281)/AW279*AW128</f>
        <v>450.09399264646026</v>
      </c>
      <c r="BY128" s="53"/>
      <c r="BZ128" s="48">
        <f>SUM(BZ281)/AY279*AY128</f>
        <v>0</v>
      </c>
      <c r="CA128" s="48">
        <f>SUM(CA281)/AZ279*AZ128</f>
        <v>0</v>
      </c>
      <c r="CB128" s="48">
        <f>SUM(CB281)/BA279*BA128</f>
        <v>0</v>
      </c>
      <c r="CC128" s="53"/>
      <c r="CD128" s="48">
        <f>SUM(CD281)/BC279*BC128</f>
        <v>0</v>
      </c>
      <c r="CE128" s="48">
        <f>SUM(CE281)/BD279*BD128</f>
        <v>0</v>
      </c>
      <c r="CF128" s="48">
        <f>SUM(CF281)/BE279*BE128</f>
        <v>0</v>
      </c>
      <c r="CG128" s="53"/>
      <c r="CH128" s="48">
        <f>SUM(CH281)/BG279*BG128</f>
        <v>26343.457590455931</v>
      </c>
      <c r="CI128" s="48">
        <f>SUM(CI281)/BH279*BH128</f>
        <v>22954.399373383229</v>
      </c>
      <c r="CJ128" s="48">
        <f>SUM(CJ281)/BI279*BI128</f>
        <v>1334.0416012156948</v>
      </c>
      <c r="CK128" s="53"/>
      <c r="CL128" s="48">
        <f>SUM(CL281)/BK279*BK128</f>
        <v>0</v>
      </c>
      <c r="CM128" s="48">
        <f>SUM(CM281)/BL279*BL128</f>
        <v>0</v>
      </c>
      <c r="CN128" s="48">
        <f>SUM(CN281)/BM279*BM128</f>
        <v>0</v>
      </c>
      <c r="CO128" s="53"/>
      <c r="CP128" s="48">
        <f t="shared" si="11"/>
        <v>21.329000000000001</v>
      </c>
      <c r="CQ128" s="48">
        <f t="shared" si="12"/>
        <v>21.329000000000001</v>
      </c>
      <c r="CR128" s="48">
        <f t="shared" si="13"/>
        <v>0</v>
      </c>
      <c r="CS128" s="53"/>
      <c r="CT128" s="56"/>
      <c r="CU128" s="56"/>
      <c r="CV128" s="56"/>
      <c r="CW128" s="56"/>
      <c r="CX128" s="52"/>
      <c r="CY128" s="52"/>
      <c r="CZ128" s="52"/>
    </row>
    <row r="129" spans="1:104" x14ac:dyDescent="0.2">
      <c r="A129" s="56">
        <v>113</v>
      </c>
      <c r="B129" s="66" t="s">
        <v>199</v>
      </c>
      <c r="C129" s="56"/>
      <c r="D129" s="60" t="s">
        <v>20</v>
      </c>
      <c r="E129" s="32">
        <v>42736</v>
      </c>
      <c r="F129" s="32">
        <v>43100</v>
      </c>
      <c r="G129" s="60" t="s">
        <v>20</v>
      </c>
      <c r="H129" s="48">
        <v>7900</v>
      </c>
      <c r="I129" s="56">
        <v>-183.6</v>
      </c>
      <c r="J129" s="56">
        <v>0</v>
      </c>
      <c r="K129" s="37">
        <f t="shared" si="10"/>
        <v>12250.74</v>
      </c>
      <c r="L129" s="56">
        <v>3495.96</v>
      </c>
      <c r="M129" s="56">
        <v>4780.8</v>
      </c>
      <c r="N129" s="56">
        <v>3973.98</v>
      </c>
      <c r="O129" s="56">
        <v>7306.61</v>
      </c>
      <c r="P129" s="37">
        <f t="shared" si="8"/>
        <v>7306.61</v>
      </c>
      <c r="Q129" s="37"/>
      <c r="R129" s="37"/>
      <c r="S129" s="37"/>
      <c r="T129" s="37"/>
      <c r="U129" s="37"/>
      <c r="V129" s="48">
        <v>10000</v>
      </c>
      <c r="W129" s="56"/>
      <c r="X129" s="56">
        <v>4760.53</v>
      </c>
      <c r="Y129" s="75">
        <v>528.6</v>
      </c>
      <c r="Z129" s="5">
        <f t="shared" si="14"/>
        <v>12.51</v>
      </c>
      <c r="AA129" s="33">
        <v>0</v>
      </c>
      <c r="AB129" s="33">
        <v>1.08</v>
      </c>
      <c r="AC129" s="33">
        <v>3.27</v>
      </c>
      <c r="AD129" s="33">
        <v>4.16</v>
      </c>
      <c r="AE129" s="33">
        <v>4</v>
      </c>
      <c r="AF129" s="56"/>
      <c r="AG129" s="56"/>
      <c r="AH129" s="56"/>
      <c r="AI129" s="56"/>
      <c r="AJ129" s="56"/>
      <c r="AK129" s="56"/>
      <c r="AL129" s="56">
        <v>365.2</v>
      </c>
      <c r="AM129" s="56"/>
      <c r="AN129" s="56"/>
      <c r="AO129" s="56">
        <v>700.48</v>
      </c>
      <c r="AP129" s="56">
        <v>0</v>
      </c>
      <c r="AQ129" s="56">
        <v>0</v>
      </c>
      <c r="AR129" s="56">
        <v>0</v>
      </c>
      <c r="AS129" s="56">
        <v>0</v>
      </c>
      <c r="AT129" s="56">
        <v>0</v>
      </c>
      <c r="AU129" s="56">
        <v>0</v>
      </c>
      <c r="AV129" s="56">
        <v>0</v>
      </c>
      <c r="AW129" s="56">
        <v>0</v>
      </c>
      <c r="AX129" s="56">
        <v>0</v>
      </c>
      <c r="AY129" s="56">
        <v>0</v>
      </c>
      <c r="AZ129" s="56">
        <v>0</v>
      </c>
      <c r="BA129" s="56">
        <v>0</v>
      </c>
      <c r="BB129" s="56">
        <v>0</v>
      </c>
      <c r="BC129" s="56">
        <v>0</v>
      </c>
      <c r="BD129" s="56">
        <v>0</v>
      </c>
      <c r="BE129" s="56">
        <v>0</v>
      </c>
      <c r="BF129" s="96">
        <v>0</v>
      </c>
      <c r="BG129" s="56">
        <v>0</v>
      </c>
      <c r="BH129" s="56">
        <v>0</v>
      </c>
      <c r="BI129" s="56">
        <v>0</v>
      </c>
      <c r="BJ129" s="56">
        <v>0</v>
      </c>
      <c r="BK129" s="56">
        <v>0</v>
      </c>
      <c r="BL129" s="56">
        <v>0</v>
      </c>
      <c r="BM129" s="56">
        <v>0</v>
      </c>
      <c r="BN129" s="96">
        <v>10.602</v>
      </c>
      <c r="BO129" s="56">
        <v>854.56</v>
      </c>
      <c r="BP129" s="56">
        <v>519.28</v>
      </c>
      <c r="BQ129" s="56">
        <v>700.48</v>
      </c>
      <c r="BR129" s="48">
        <f>SUM(BR281)/AQ279*AQ129</f>
        <v>0</v>
      </c>
      <c r="BS129" s="48">
        <f>SUM(BS281)/AR279*AR129</f>
        <v>0</v>
      </c>
      <c r="BT129" s="48">
        <f>SUM(BT281)/AS279*AS129</f>
        <v>0</v>
      </c>
      <c r="BU129" s="53"/>
      <c r="BV129" s="48">
        <f>SUM(BV281)/AU279*AU129</f>
        <v>0</v>
      </c>
      <c r="BW129" s="48">
        <f>SUM(BW281)/AV279*AV129</f>
        <v>0</v>
      </c>
      <c r="BX129" s="48">
        <f>SUM(BX281)/AW279*AW129</f>
        <v>0</v>
      </c>
      <c r="BY129" s="53"/>
      <c r="BZ129" s="48">
        <f>SUM(BZ281)/AY279*AY129</f>
        <v>0</v>
      </c>
      <c r="CA129" s="48">
        <f>SUM(CA281)/AZ279*AZ129</f>
        <v>0</v>
      </c>
      <c r="CB129" s="48">
        <f>SUM(CB281)/BA279*BA129</f>
        <v>0</v>
      </c>
      <c r="CC129" s="53"/>
      <c r="CD129" s="48">
        <f>SUM(CD281)/BC279*BC129</f>
        <v>0</v>
      </c>
      <c r="CE129" s="48">
        <f>SUM(CE281)/BD279*BD129</f>
        <v>0</v>
      </c>
      <c r="CF129" s="48">
        <f>SUM(CF281)/BE279*BE129</f>
        <v>0</v>
      </c>
      <c r="CG129" s="53"/>
      <c r="CH129" s="48">
        <f>SUM(CH281)/BG279*BG129</f>
        <v>0</v>
      </c>
      <c r="CI129" s="48">
        <f>SUM(CI281)/BH279*BH129</f>
        <v>0</v>
      </c>
      <c r="CJ129" s="48">
        <f>SUM(CJ281)/BI279*BI129</f>
        <v>0</v>
      </c>
      <c r="CK129" s="53"/>
      <c r="CL129" s="48">
        <f>SUM(CL281)/BK279*BK129</f>
        <v>0</v>
      </c>
      <c r="CM129" s="48">
        <f>SUM(CM281)/BL279*BL129</f>
        <v>0</v>
      </c>
      <c r="CN129" s="48">
        <f>SUM(CN281)/BM279*BM129</f>
        <v>0</v>
      </c>
      <c r="CO129" s="53"/>
      <c r="CP129" s="48">
        <f t="shared" si="11"/>
        <v>10.602</v>
      </c>
      <c r="CQ129" s="48">
        <f t="shared" si="12"/>
        <v>10.602</v>
      </c>
      <c r="CR129" s="48">
        <f t="shared" si="13"/>
        <v>0</v>
      </c>
      <c r="CS129" s="53"/>
      <c r="CT129" s="56"/>
      <c r="CU129" s="56"/>
      <c r="CV129" s="56"/>
      <c r="CW129" s="56"/>
      <c r="CX129" s="52"/>
      <c r="CY129" s="52"/>
      <c r="CZ129" s="52"/>
    </row>
    <row r="130" spans="1:104" x14ac:dyDescent="0.2">
      <c r="A130" s="56">
        <v>114</v>
      </c>
      <c r="B130" s="66" t="s">
        <v>200</v>
      </c>
      <c r="C130" s="56"/>
      <c r="D130" s="60" t="s">
        <v>20</v>
      </c>
      <c r="E130" s="32">
        <v>42736</v>
      </c>
      <c r="F130" s="32">
        <v>43100</v>
      </c>
      <c r="G130" s="60" t="s">
        <v>20</v>
      </c>
      <c r="H130" s="48">
        <v>-14600</v>
      </c>
      <c r="I130" s="56"/>
      <c r="J130" s="56">
        <v>30575.86</v>
      </c>
      <c r="K130" s="37">
        <f t="shared" si="10"/>
        <v>353764.98</v>
      </c>
      <c r="L130" s="56">
        <v>195229.79</v>
      </c>
      <c r="M130" s="56">
        <v>86571.839999999997</v>
      </c>
      <c r="N130" s="56">
        <v>71963.350000000006</v>
      </c>
      <c r="O130" s="56">
        <v>351702.4</v>
      </c>
      <c r="P130" s="37">
        <f t="shared" si="8"/>
        <v>351702.4</v>
      </c>
      <c r="Q130" s="37"/>
      <c r="R130" s="37"/>
      <c r="S130" s="37"/>
      <c r="T130" s="37"/>
      <c r="U130" s="37"/>
      <c r="V130" s="48">
        <v>47200</v>
      </c>
      <c r="W130" s="56"/>
      <c r="X130" s="56">
        <v>32638.44</v>
      </c>
      <c r="Y130" s="75">
        <v>521.6</v>
      </c>
      <c r="Z130" s="5">
        <f t="shared" si="14"/>
        <v>20.440000000000001</v>
      </c>
      <c r="AA130" s="33">
        <v>0</v>
      </c>
      <c r="AB130" s="33">
        <v>6.25</v>
      </c>
      <c r="AC130" s="33">
        <v>6.03</v>
      </c>
      <c r="AD130" s="33">
        <v>4.16</v>
      </c>
      <c r="AE130" s="33">
        <v>4</v>
      </c>
      <c r="AF130" s="56"/>
      <c r="AG130" s="56"/>
      <c r="AH130" s="56"/>
      <c r="AI130" s="56"/>
      <c r="AJ130" s="56"/>
      <c r="AK130" s="56"/>
      <c r="AL130" s="56">
        <v>87998.36</v>
      </c>
      <c r="AM130" s="56"/>
      <c r="AN130" s="56"/>
      <c r="AO130" s="56">
        <v>85205.4</v>
      </c>
      <c r="AP130" s="56">
        <v>3416.85</v>
      </c>
      <c r="AQ130" s="56">
        <v>154204.97</v>
      </c>
      <c r="AR130" s="56">
        <v>148743.38</v>
      </c>
      <c r="AS130" s="56">
        <v>16371.72</v>
      </c>
      <c r="AT130" s="56">
        <v>3416.8470000000002</v>
      </c>
      <c r="AU130" s="56">
        <v>83936.04</v>
      </c>
      <c r="AV130" s="56">
        <v>82050.64</v>
      </c>
      <c r="AW130" s="56">
        <v>8156.51</v>
      </c>
      <c r="AX130" s="56">
        <v>235.601</v>
      </c>
      <c r="AY130" s="56">
        <v>416077</v>
      </c>
      <c r="AZ130" s="56">
        <v>428810.59</v>
      </c>
      <c r="BA130" s="56">
        <v>57338.87</v>
      </c>
      <c r="BB130" s="56">
        <v>0</v>
      </c>
      <c r="BC130" s="56">
        <v>0</v>
      </c>
      <c r="BD130" s="56">
        <v>0</v>
      </c>
      <c r="BE130" s="56">
        <v>0</v>
      </c>
      <c r="BF130" s="96">
        <v>32773.857000000004</v>
      </c>
      <c r="BG130" s="56">
        <v>110241.79</v>
      </c>
      <c r="BH130" s="56">
        <v>98138</v>
      </c>
      <c r="BI130" s="56">
        <v>12103.79</v>
      </c>
      <c r="BJ130" s="56">
        <v>0</v>
      </c>
      <c r="BK130" s="56">
        <v>0</v>
      </c>
      <c r="BL130" s="56">
        <v>0</v>
      </c>
      <c r="BM130" s="56">
        <v>0</v>
      </c>
      <c r="BN130" s="96">
        <v>111.041</v>
      </c>
      <c r="BO130" s="56">
        <v>8957.61</v>
      </c>
      <c r="BP130" s="56">
        <v>8707.1</v>
      </c>
      <c r="BQ130" s="56">
        <v>995.17</v>
      </c>
      <c r="BR130" s="48">
        <f>SUM(BR281)/AQ279*AQ130</f>
        <v>145851.8713595338</v>
      </c>
      <c r="BS130" s="48">
        <f>SUM(BS281)/AR279*AR130</f>
        <v>155864.31844652109</v>
      </c>
      <c r="BT130" s="48">
        <f>SUM(BT281)/AS279*AS130</f>
        <v>2129.0828951019266</v>
      </c>
      <c r="BU130" s="53"/>
      <c r="BV130" s="48">
        <f>SUM(BV281)/AU279*AU130</f>
        <v>84558.543385812809</v>
      </c>
      <c r="BW130" s="48">
        <f>SUM(BW281)/AV279*AV130</f>
        <v>87812.413551904028</v>
      </c>
      <c r="BX130" s="48">
        <f>SUM(BX281)/AW279*AW130</f>
        <v>1916.8234705447226</v>
      </c>
      <c r="BY130" s="53"/>
      <c r="BZ130" s="48">
        <f>SUM(BZ281)/AY279*AY130</f>
        <v>417975.13679121557</v>
      </c>
      <c r="CA130" s="48">
        <f>SUM(CA281)/AZ279*AZ130</f>
        <v>436427.27411575295</v>
      </c>
      <c r="CB130" s="48">
        <f>SUM(CB281)/BA279*BA130</f>
        <v>17187.190960285163</v>
      </c>
      <c r="CC130" s="53"/>
      <c r="CD130" s="48">
        <f>SUM(CD281)/BC279*BC130</f>
        <v>0</v>
      </c>
      <c r="CE130" s="48">
        <f>SUM(CE281)/BD279*BD130</f>
        <v>0</v>
      </c>
      <c r="CF130" s="48">
        <f>SUM(CF281)/BE279*BE130</f>
        <v>0</v>
      </c>
      <c r="CG130" s="53"/>
      <c r="CH130" s="48">
        <f>SUM(CH281)/BG279*BG130</f>
        <v>117923.4332934976</v>
      </c>
      <c r="CI130" s="48">
        <f>SUM(CI281)/BH279*BH130</f>
        <v>124291.63309507586</v>
      </c>
      <c r="CJ130" s="48">
        <f>SUM(CJ281)/BI279*BI130</f>
        <v>2482.9557800530383</v>
      </c>
      <c r="CK130" s="53"/>
      <c r="CL130" s="48">
        <f>SUM(CL281)/BK279*BK130</f>
        <v>0</v>
      </c>
      <c r="CM130" s="48">
        <f>SUM(CM281)/BL279*BL130</f>
        <v>0</v>
      </c>
      <c r="CN130" s="48">
        <f>SUM(CN281)/BM279*BM130</f>
        <v>0</v>
      </c>
      <c r="CO130" s="53"/>
      <c r="CP130" s="48">
        <f t="shared" si="11"/>
        <v>111.041</v>
      </c>
      <c r="CQ130" s="48">
        <f t="shared" si="12"/>
        <v>111.041</v>
      </c>
      <c r="CR130" s="48">
        <f t="shared" si="13"/>
        <v>0</v>
      </c>
      <c r="CS130" s="53"/>
      <c r="CT130" s="56">
        <v>1</v>
      </c>
      <c r="CU130" s="56">
        <v>1</v>
      </c>
      <c r="CV130" s="56">
        <v>0</v>
      </c>
      <c r="CW130" s="56">
        <v>104.4</v>
      </c>
      <c r="CX130" s="52"/>
      <c r="CY130" s="52">
        <v>2</v>
      </c>
      <c r="CZ130" s="52">
        <v>15800</v>
      </c>
    </row>
    <row r="131" spans="1:104" x14ac:dyDescent="0.2">
      <c r="A131" s="56">
        <v>115</v>
      </c>
      <c r="B131" s="66" t="s">
        <v>201</v>
      </c>
      <c r="C131" s="56"/>
      <c r="D131" s="60" t="s">
        <v>20</v>
      </c>
      <c r="E131" s="32">
        <v>42736</v>
      </c>
      <c r="F131" s="32">
        <v>43100</v>
      </c>
      <c r="G131" s="60" t="s">
        <v>20</v>
      </c>
      <c r="H131" s="48">
        <v>84700</v>
      </c>
      <c r="I131" s="56"/>
      <c r="J131" s="56">
        <v>30482.799999999999</v>
      </c>
      <c r="K131" s="37">
        <f t="shared" si="10"/>
        <v>344676.72</v>
      </c>
      <c r="L131" s="56">
        <v>183534.84</v>
      </c>
      <c r="M131" s="56">
        <v>87995.520000000004</v>
      </c>
      <c r="N131" s="56">
        <v>73146.36</v>
      </c>
      <c r="O131" s="56">
        <v>342680.03</v>
      </c>
      <c r="P131" s="37">
        <f t="shared" si="8"/>
        <v>342680.03</v>
      </c>
      <c r="Q131" s="37"/>
      <c r="R131" s="37"/>
      <c r="S131" s="37"/>
      <c r="T131" s="37"/>
      <c r="U131" s="37"/>
      <c r="V131" s="48">
        <v>92200</v>
      </c>
      <c r="W131" s="56"/>
      <c r="X131" s="56">
        <v>32479.49</v>
      </c>
      <c r="Y131" s="75">
        <v>343.7</v>
      </c>
      <c r="Z131" s="5">
        <f t="shared" si="14"/>
        <v>19.310000000000002</v>
      </c>
      <c r="AA131" s="33">
        <v>0</v>
      </c>
      <c r="AB131" s="33">
        <v>5.12</v>
      </c>
      <c r="AC131" s="33">
        <v>6.03</v>
      </c>
      <c r="AD131" s="33">
        <v>4.16</v>
      </c>
      <c r="AE131" s="33">
        <v>4</v>
      </c>
      <c r="AF131" s="56"/>
      <c r="AG131" s="56"/>
      <c r="AH131" s="56"/>
      <c r="AI131" s="56"/>
      <c r="AJ131" s="56"/>
      <c r="AK131" s="56"/>
      <c r="AL131" s="56">
        <v>111238.22</v>
      </c>
      <c r="AM131" s="56"/>
      <c r="AN131" s="56"/>
      <c r="AO131" s="56">
        <v>113128.25</v>
      </c>
      <c r="AP131" s="56">
        <v>4038.26</v>
      </c>
      <c r="AQ131" s="56">
        <v>199934.36</v>
      </c>
      <c r="AR131" s="56">
        <v>189201.96</v>
      </c>
      <c r="AS131" s="56">
        <v>28488.89</v>
      </c>
      <c r="AT131" s="56">
        <v>4038.2620000000002</v>
      </c>
      <c r="AU131" s="56">
        <v>98776.72</v>
      </c>
      <c r="AV131" s="56">
        <v>94931.57</v>
      </c>
      <c r="AW131" s="56">
        <v>14613.61</v>
      </c>
      <c r="AX131" s="56">
        <v>318.03800000000001</v>
      </c>
      <c r="AY131" s="56">
        <v>556073.54</v>
      </c>
      <c r="AZ131" s="56">
        <v>570911.25</v>
      </c>
      <c r="BA131" s="56">
        <v>66708.399999999994</v>
      </c>
      <c r="BB131" s="56">
        <v>0</v>
      </c>
      <c r="BC131" s="56">
        <v>0</v>
      </c>
      <c r="BD131" s="56">
        <v>0</v>
      </c>
      <c r="BE131" s="56">
        <v>0</v>
      </c>
      <c r="BF131" s="96">
        <v>23609.773000000001</v>
      </c>
      <c r="BG131" s="56">
        <v>80417.42</v>
      </c>
      <c r="BH131" s="56">
        <v>73208.88</v>
      </c>
      <c r="BI131" s="56">
        <v>7208.54</v>
      </c>
      <c r="BJ131" s="56">
        <v>0</v>
      </c>
      <c r="BK131" s="56">
        <v>0</v>
      </c>
      <c r="BL131" s="56">
        <v>0</v>
      </c>
      <c r="BM131" s="56">
        <v>0</v>
      </c>
      <c r="BN131" s="96">
        <v>127.895</v>
      </c>
      <c r="BO131" s="56">
        <v>10332.73</v>
      </c>
      <c r="BP131" s="56">
        <v>10171.85</v>
      </c>
      <c r="BQ131" s="56">
        <v>1328.04</v>
      </c>
      <c r="BR131" s="48">
        <f>SUM(BR281)/AQ279*AQ131</f>
        <v>189104.1550416353</v>
      </c>
      <c r="BS131" s="48">
        <f>SUM(BS281)/AR279*AR131</f>
        <v>198259.81192672873</v>
      </c>
      <c r="BT131" s="48">
        <f>SUM(BT281)/AS279*AS131</f>
        <v>3704.8769707422507</v>
      </c>
      <c r="BU131" s="53"/>
      <c r="BV131" s="48">
        <f>SUM(BV281)/AU279*AU131</f>
        <v>99509.287829498324</v>
      </c>
      <c r="BW131" s="48">
        <f>SUM(BW281)/AV279*AV131</f>
        <v>101597.87033923838</v>
      </c>
      <c r="BX131" s="48">
        <f>SUM(BX281)/AW279*AW131</f>
        <v>3434.2765027428477</v>
      </c>
      <c r="BY131" s="53"/>
      <c r="BZ131" s="48">
        <f>SUM(BZ281)/AY279*AY131</f>
        <v>558610.3388254469</v>
      </c>
      <c r="CA131" s="48">
        <f>SUM(CA281)/AZ279*AZ131</f>
        <v>581051.97588407784</v>
      </c>
      <c r="CB131" s="48">
        <f>SUM(CB281)/BA279*BA131</f>
        <v>19995.685465288843</v>
      </c>
      <c r="CC131" s="53"/>
      <c r="CD131" s="48">
        <f>SUM(CD281)/BC279*BC131</f>
        <v>0</v>
      </c>
      <c r="CE131" s="48">
        <f>SUM(CE281)/BD279*BD131</f>
        <v>0</v>
      </c>
      <c r="CF131" s="48">
        <f>SUM(CF281)/BE279*BE131</f>
        <v>0</v>
      </c>
      <c r="CG131" s="53"/>
      <c r="CH131" s="48">
        <f>SUM(CH281)/BG279*BG131</f>
        <v>86020.902445480795</v>
      </c>
      <c r="CI131" s="48">
        <f>SUM(CI281)/BH279*BH131</f>
        <v>92718.939169959005</v>
      </c>
      <c r="CJ131" s="48">
        <f>SUM(CJ281)/BI279*BI131</f>
        <v>1478.7505449733949</v>
      </c>
      <c r="CK131" s="53"/>
      <c r="CL131" s="48">
        <f>SUM(CL281)/BK279*BK131</f>
        <v>0</v>
      </c>
      <c r="CM131" s="48">
        <f>SUM(CM281)/BL279*BL131</f>
        <v>0</v>
      </c>
      <c r="CN131" s="48">
        <f>SUM(CN281)/BM279*BM131</f>
        <v>0</v>
      </c>
      <c r="CO131" s="53"/>
      <c r="CP131" s="48">
        <f t="shared" si="11"/>
        <v>127.895</v>
      </c>
      <c r="CQ131" s="48">
        <f t="shared" si="12"/>
        <v>127.895</v>
      </c>
      <c r="CR131" s="48">
        <f t="shared" si="13"/>
        <v>0</v>
      </c>
      <c r="CS131" s="53"/>
      <c r="CT131" s="56"/>
      <c r="CU131" s="56"/>
      <c r="CV131" s="56"/>
      <c r="CW131" s="56"/>
      <c r="CX131" s="52"/>
      <c r="CY131" s="52">
        <v>1</v>
      </c>
      <c r="CZ131" s="52">
        <v>5.34</v>
      </c>
    </row>
    <row r="132" spans="1:104" x14ac:dyDescent="0.2">
      <c r="A132" s="56">
        <v>116</v>
      </c>
      <c r="B132" s="66" t="s">
        <v>202</v>
      </c>
      <c r="C132" s="56"/>
      <c r="D132" s="60" t="s">
        <v>20</v>
      </c>
      <c r="E132" s="32">
        <v>42736</v>
      </c>
      <c r="F132" s="32">
        <v>43100</v>
      </c>
      <c r="G132" s="60" t="s">
        <v>20</v>
      </c>
      <c r="H132" s="48">
        <v>12400</v>
      </c>
      <c r="I132" s="56"/>
      <c r="J132" s="56">
        <v>33392.44</v>
      </c>
      <c r="K132" s="37">
        <f t="shared" si="10"/>
        <v>78703.62</v>
      </c>
      <c r="L132" s="56">
        <v>32767.14</v>
      </c>
      <c r="M132" s="56">
        <v>25084.799999999999</v>
      </c>
      <c r="N132" s="56">
        <v>20851.68</v>
      </c>
      <c r="O132" s="56">
        <v>81709.48</v>
      </c>
      <c r="P132" s="37">
        <f t="shared" si="8"/>
        <v>81709.48</v>
      </c>
      <c r="Q132" s="37"/>
      <c r="R132" s="37"/>
      <c r="S132" s="37"/>
      <c r="T132" s="37"/>
      <c r="U132" s="37"/>
      <c r="V132" s="48">
        <v>13800</v>
      </c>
      <c r="W132" s="56"/>
      <c r="X132" s="56">
        <v>30386.58</v>
      </c>
      <c r="Y132" s="75">
        <v>449</v>
      </c>
      <c r="Z132" s="5">
        <f t="shared" si="14"/>
        <v>15.38</v>
      </c>
      <c r="AA132" s="33">
        <v>0</v>
      </c>
      <c r="AB132" s="33">
        <v>3.95</v>
      </c>
      <c r="AC132" s="33">
        <v>3.27</v>
      </c>
      <c r="AD132" s="33">
        <v>4.16</v>
      </c>
      <c r="AE132" s="33">
        <v>4</v>
      </c>
      <c r="AF132" s="56"/>
      <c r="AG132" s="56"/>
      <c r="AH132" s="56"/>
      <c r="AI132" s="56"/>
      <c r="AJ132" s="56"/>
      <c r="AK132" s="56"/>
      <c r="AL132" s="56">
        <v>22633.06</v>
      </c>
      <c r="AM132" s="56"/>
      <c r="AN132" s="56"/>
      <c r="AO132" s="56">
        <v>43978.94</v>
      </c>
      <c r="AP132" s="56">
        <v>1158.0999999999999</v>
      </c>
      <c r="AQ132" s="56">
        <v>59907.95</v>
      </c>
      <c r="AR132" s="56">
        <v>47117.33</v>
      </c>
      <c r="AS132" s="56">
        <v>26203.95</v>
      </c>
      <c r="AT132" s="56">
        <v>1158.098</v>
      </c>
      <c r="AU132" s="56">
        <v>28343.39</v>
      </c>
      <c r="AV132" s="56">
        <v>22022.46</v>
      </c>
      <c r="AW132" s="56">
        <v>14622.09</v>
      </c>
      <c r="AX132" s="56">
        <v>0</v>
      </c>
      <c r="AY132" s="56">
        <v>0</v>
      </c>
      <c r="AZ132" s="56">
        <v>0</v>
      </c>
      <c r="BA132" s="56">
        <v>0</v>
      </c>
      <c r="BB132" s="56">
        <v>0</v>
      </c>
      <c r="BC132" s="56">
        <v>0</v>
      </c>
      <c r="BD132" s="56">
        <v>0</v>
      </c>
      <c r="BE132" s="56">
        <v>0</v>
      </c>
      <c r="BF132" s="96">
        <v>8096.8879999999999</v>
      </c>
      <c r="BG132" s="56">
        <v>27486.09</v>
      </c>
      <c r="BH132" s="56">
        <v>18957.29</v>
      </c>
      <c r="BI132" s="56">
        <v>8528.7999999999993</v>
      </c>
      <c r="BJ132" s="56">
        <v>0</v>
      </c>
      <c r="BK132" s="56">
        <v>0</v>
      </c>
      <c r="BL132" s="56">
        <v>0</v>
      </c>
      <c r="BM132" s="56">
        <v>0</v>
      </c>
      <c r="BN132" s="96">
        <v>47.195999999999998</v>
      </c>
      <c r="BO132" s="56">
        <v>3809.28</v>
      </c>
      <c r="BP132" s="56">
        <v>3395.83</v>
      </c>
      <c r="BQ132" s="56">
        <v>1332.02</v>
      </c>
      <c r="BR132" s="48">
        <f>SUM(BR281)/AQ279*AQ132</f>
        <v>56662.808058737552</v>
      </c>
      <c r="BS132" s="48">
        <f>SUM(BS281)/AR279*AR132</f>
        <v>49373.02438246207</v>
      </c>
      <c r="BT132" s="48">
        <f>SUM(BT281)/AS279*AS132</f>
        <v>3407.7287987521245</v>
      </c>
      <c r="BU132" s="53"/>
      <c r="BV132" s="48">
        <f>SUM(BV281)/AU279*AU132</f>
        <v>28553.595964451182</v>
      </c>
      <c r="BW132" s="48">
        <f>SUM(BW281)/AV279*AV132</f>
        <v>23568.924812167999</v>
      </c>
      <c r="BX132" s="48">
        <f>SUM(BX281)/AW279*AW132</f>
        <v>3436.2693480933981</v>
      </c>
      <c r="BY132" s="53"/>
      <c r="BZ132" s="48">
        <f>SUM(BZ281)/AY279*AY132</f>
        <v>0</v>
      </c>
      <c r="CA132" s="48">
        <f>SUM(CA281)/AZ279*AZ132</f>
        <v>0</v>
      </c>
      <c r="CB132" s="48">
        <f>SUM(CB281)/BA279*BA132</f>
        <v>0</v>
      </c>
      <c r="CC132" s="53"/>
      <c r="CD132" s="48">
        <f>SUM(CD281)/BC279*BC132</f>
        <v>0</v>
      </c>
      <c r="CE132" s="48">
        <f>SUM(CE281)/BD279*BD132</f>
        <v>0</v>
      </c>
      <c r="CF132" s="48">
        <f>SUM(CF281)/BE279*BE132</f>
        <v>0</v>
      </c>
      <c r="CG132" s="53"/>
      <c r="CH132" s="48">
        <f>SUM(CH281)/BG279*BG132</f>
        <v>29401.319595899811</v>
      </c>
      <c r="CI132" s="48">
        <f>SUM(CI281)/BH279*BH132</f>
        <v>24009.379986926069</v>
      </c>
      <c r="CJ132" s="48">
        <f>SUM(CJ281)/BI279*BI132</f>
        <v>1749.5869687855086</v>
      </c>
      <c r="CK132" s="53"/>
      <c r="CL132" s="48">
        <f>SUM(CL281)/BK279*BK132</f>
        <v>0</v>
      </c>
      <c r="CM132" s="48">
        <f>SUM(CM281)/BL279*BL132</f>
        <v>0</v>
      </c>
      <c r="CN132" s="48">
        <f>SUM(CN281)/BM279*BM132</f>
        <v>0</v>
      </c>
      <c r="CO132" s="53"/>
      <c r="CP132" s="48">
        <f t="shared" si="11"/>
        <v>47.195999999999998</v>
      </c>
      <c r="CQ132" s="48">
        <f t="shared" si="12"/>
        <v>47.195999999999998</v>
      </c>
      <c r="CR132" s="48">
        <f t="shared" si="13"/>
        <v>0</v>
      </c>
      <c r="CS132" s="53"/>
      <c r="CT132" s="56"/>
      <c r="CU132" s="56"/>
      <c r="CV132" s="56"/>
      <c r="CW132" s="56"/>
      <c r="CX132" s="52"/>
      <c r="CY132" s="52">
        <v>3</v>
      </c>
      <c r="CZ132" s="52">
        <v>12094</v>
      </c>
    </row>
    <row r="133" spans="1:104" x14ac:dyDescent="0.2">
      <c r="A133" s="56">
        <v>117</v>
      </c>
      <c r="B133" s="66" t="s">
        <v>203</v>
      </c>
      <c r="C133" s="56"/>
      <c r="D133" s="60" t="s">
        <v>20</v>
      </c>
      <c r="E133" s="32">
        <v>42736</v>
      </c>
      <c r="F133" s="32">
        <v>43100</v>
      </c>
      <c r="G133" s="60" t="s">
        <v>20</v>
      </c>
      <c r="H133" s="48">
        <v>19400</v>
      </c>
      <c r="I133" s="56"/>
      <c r="J133" s="56">
        <v>34764.35</v>
      </c>
      <c r="K133" s="37">
        <f t="shared" si="10"/>
        <v>301621.02</v>
      </c>
      <c r="L133" s="56">
        <v>173294.28</v>
      </c>
      <c r="M133" s="56">
        <v>70076.160000000003</v>
      </c>
      <c r="N133" s="56">
        <v>58250.58</v>
      </c>
      <c r="O133" s="56">
        <v>280810.92</v>
      </c>
      <c r="P133" s="37">
        <f t="shared" si="8"/>
        <v>280810.92</v>
      </c>
      <c r="Q133" s="37"/>
      <c r="R133" s="37"/>
      <c r="S133" s="37"/>
      <c r="T133" s="37"/>
      <c r="U133" s="37"/>
      <c r="V133" s="48">
        <v>-33500</v>
      </c>
      <c r="W133" s="56"/>
      <c r="X133" s="56">
        <v>55574.45</v>
      </c>
      <c r="Y133" s="75">
        <v>101.6</v>
      </c>
      <c r="Z133" s="5">
        <f t="shared" si="14"/>
        <v>22.36</v>
      </c>
      <c r="AA133" s="33">
        <v>1.88</v>
      </c>
      <c r="AB133" s="33">
        <v>3.95</v>
      </c>
      <c r="AC133" s="33">
        <v>8.3699999999999992</v>
      </c>
      <c r="AD133" s="33">
        <v>4.16</v>
      </c>
      <c r="AE133" s="33">
        <v>4</v>
      </c>
      <c r="AF133" s="56">
        <v>5</v>
      </c>
      <c r="AG133" s="56">
        <v>5</v>
      </c>
      <c r="AH133" s="56">
        <v>0</v>
      </c>
      <c r="AI133" s="56">
        <v>18305.14</v>
      </c>
      <c r="AJ133" s="56"/>
      <c r="AK133" s="56"/>
      <c r="AL133" s="56">
        <v>16816.47</v>
      </c>
      <c r="AM133" s="56"/>
      <c r="AN133" s="56"/>
      <c r="AO133" s="56">
        <v>63510.6</v>
      </c>
      <c r="AP133" s="56">
        <v>2597.75</v>
      </c>
      <c r="AQ133" s="56">
        <v>111549.32</v>
      </c>
      <c r="AR133" s="56">
        <v>85609.74</v>
      </c>
      <c r="AS133" s="56">
        <v>36162.019999999997</v>
      </c>
      <c r="AT133" s="56">
        <v>2597.7449999999999</v>
      </c>
      <c r="AU133" s="56">
        <v>63553.06</v>
      </c>
      <c r="AV133" s="56">
        <v>48347.3</v>
      </c>
      <c r="AW133" s="56">
        <v>21088.62</v>
      </c>
      <c r="AX133" s="56">
        <v>0</v>
      </c>
      <c r="AY133" s="56">
        <v>0</v>
      </c>
      <c r="AZ133" s="56">
        <v>0</v>
      </c>
      <c r="BA133" s="56">
        <v>0</v>
      </c>
      <c r="BB133" s="56">
        <v>0</v>
      </c>
      <c r="BC133" s="56">
        <v>0</v>
      </c>
      <c r="BD133" s="56">
        <v>0</v>
      </c>
      <c r="BE133" s="56">
        <v>0</v>
      </c>
      <c r="BF133" s="96">
        <v>39348</v>
      </c>
      <c r="BG133" s="56">
        <v>132180.6</v>
      </c>
      <c r="BH133" s="56">
        <v>102233.53</v>
      </c>
      <c r="BI133" s="56">
        <v>29947.07</v>
      </c>
      <c r="BJ133" s="56">
        <v>0</v>
      </c>
      <c r="BK133" s="56">
        <v>0</v>
      </c>
      <c r="BL133" s="56">
        <v>0</v>
      </c>
      <c r="BM133" s="56">
        <v>0</v>
      </c>
      <c r="BN133" s="96">
        <v>110.16800000000001</v>
      </c>
      <c r="BO133" s="56">
        <v>8910.6200000000008</v>
      </c>
      <c r="BP133" s="56">
        <v>6889.93</v>
      </c>
      <c r="BQ133" s="56">
        <v>2731.86</v>
      </c>
      <c r="BR133" s="48">
        <f>SUM(BR281)/AQ279*AQ133</f>
        <v>105506.82686092072</v>
      </c>
      <c r="BS133" s="48">
        <f>SUM(BS281)/AR279*AR133</f>
        <v>89708.219468213472</v>
      </c>
      <c r="BT133" s="48">
        <f>SUM(BT281)/AS279*AS133</f>
        <v>4702.7397386672728</v>
      </c>
      <c r="BU133" s="53"/>
      <c r="BV133" s="48">
        <f>SUM(BV281)/AU279*AU133</f>
        <v>64024.395019245181</v>
      </c>
      <c r="BW133" s="48">
        <f>SUM(BW281)/AV279*AV133</f>
        <v>51742.352061092635</v>
      </c>
      <c r="BX133" s="48">
        <f>SUM(BX281)/AW279*AW133</f>
        <v>4955.9384807226188</v>
      </c>
      <c r="BY133" s="53"/>
      <c r="BZ133" s="48">
        <f>SUM(BZ281)/AY279*AY133</f>
        <v>0</v>
      </c>
      <c r="CA133" s="48">
        <f>SUM(CA281)/AZ279*AZ133</f>
        <v>0</v>
      </c>
      <c r="CB133" s="48">
        <f>SUM(CB281)/BA279*BA133</f>
        <v>0</v>
      </c>
      <c r="CC133" s="53"/>
      <c r="CD133" s="48">
        <f>SUM(CD281)/BC279*BC133</f>
        <v>0</v>
      </c>
      <c r="CE133" s="48">
        <f>SUM(CE281)/BD279*BD133</f>
        <v>0</v>
      </c>
      <c r="CF133" s="48">
        <f>SUM(CF281)/BE279*BE133</f>
        <v>0</v>
      </c>
      <c r="CG133" s="53"/>
      <c r="CH133" s="48">
        <f>SUM(CH281)/BG279*BG133</f>
        <v>141390.93865216168</v>
      </c>
      <c r="CI133" s="48">
        <f>SUM(CI281)/BH279*BH133</f>
        <v>129478.61583458426</v>
      </c>
      <c r="CJ133" s="48">
        <f>SUM(CJ281)/BI279*BI133</f>
        <v>6143.3030936717296</v>
      </c>
      <c r="CK133" s="53"/>
      <c r="CL133" s="48">
        <f>SUM(CL281)/BK279*BK133</f>
        <v>0</v>
      </c>
      <c r="CM133" s="48">
        <f>SUM(CM281)/BL279*BL133</f>
        <v>0</v>
      </c>
      <c r="CN133" s="48">
        <f>SUM(CN281)/BM279*BM133</f>
        <v>0</v>
      </c>
      <c r="CO133" s="53"/>
      <c r="CP133" s="48">
        <f t="shared" si="11"/>
        <v>110.16800000000001</v>
      </c>
      <c r="CQ133" s="48">
        <f t="shared" si="12"/>
        <v>110.16800000000001</v>
      </c>
      <c r="CR133" s="48">
        <f t="shared" si="13"/>
        <v>0</v>
      </c>
      <c r="CS133" s="53"/>
      <c r="CT133" s="56"/>
      <c r="CU133" s="56"/>
      <c r="CV133" s="56"/>
      <c r="CW133" s="56"/>
      <c r="CX133" s="52">
        <v>5</v>
      </c>
      <c r="CY133" s="52">
        <v>3</v>
      </c>
      <c r="CZ133" s="52">
        <v>45659.35</v>
      </c>
    </row>
    <row r="134" spans="1:104" x14ac:dyDescent="0.2">
      <c r="A134" s="56">
        <v>118</v>
      </c>
      <c r="B134" s="66" t="s">
        <v>204</v>
      </c>
      <c r="C134" s="56"/>
      <c r="D134" s="60" t="s">
        <v>20</v>
      </c>
      <c r="E134" s="32">
        <v>42736</v>
      </c>
      <c r="F134" s="32">
        <v>43100</v>
      </c>
      <c r="G134" s="60" t="s">
        <v>20</v>
      </c>
      <c r="H134" s="48">
        <v>-6400</v>
      </c>
      <c r="I134" s="56"/>
      <c r="J134" s="56">
        <v>8194.9</v>
      </c>
      <c r="K134" s="37">
        <f t="shared" si="10"/>
        <v>126582.66</v>
      </c>
      <c r="L134" s="56">
        <v>67524.36</v>
      </c>
      <c r="M134" s="56">
        <v>32250.240000000002</v>
      </c>
      <c r="N134" s="56">
        <v>26808.06</v>
      </c>
      <c r="O134" s="56">
        <v>126695.34</v>
      </c>
      <c r="P134" s="37">
        <f t="shared" si="8"/>
        <v>126695.34</v>
      </c>
      <c r="Q134" s="37"/>
      <c r="R134" s="37"/>
      <c r="S134" s="37"/>
      <c r="T134" s="37"/>
      <c r="U134" s="37"/>
      <c r="V134" s="48">
        <v>49000</v>
      </c>
      <c r="W134" s="56"/>
      <c r="X134" s="56">
        <v>8082.22</v>
      </c>
      <c r="Y134" s="75">
        <v>115.4</v>
      </c>
      <c r="Z134" s="5">
        <f t="shared" si="9"/>
        <v>19.310000000000002</v>
      </c>
      <c r="AA134" s="33">
        <v>0</v>
      </c>
      <c r="AB134" s="33">
        <v>5.12</v>
      </c>
      <c r="AC134" s="33">
        <v>6.03</v>
      </c>
      <c r="AD134" s="33">
        <v>4.16</v>
      </c>
      <c r="AE134" s="33">
        <v>4</v>
      </c>
      <c r="AF134" s="56"/>
      <c r="AG134" s="56"/>
      <c r="AH134" s="56"/>
      <c r="AI134" s="56"/>
      <c r="AJ134" s="56"/>
      <c r="AK134" s="56"/>
      <c r="AL134" s="56">
        <v>36940.15</v>
      </c>
      <c r="AM134" s="56"/>
      <c r="AN134" s="56"/>
      <c r="AO134" s="56">
        <v>37789.54</v>
      </c>
      <c r="AP134" s="56">
        <v>2130.2199999999998</v>
      </c>
      <c r="AQ134" s="56">
        <v>95456.07</v>
      </c>
      <c r="AR134" s="56">
        <v>95419.55</v>
      </c>
      <c r="AS134" s="56">
        <v>7204.25</v>
      </c>
      <c r="AT134" s="56">
        <v>2130.2179999999998</v>
      </c>
      <c r="AU134" s="56">
        <v>52172.94</v>
      </c>
      <c r="AV134" s="56">
        <v>52479.57</v>
      </c>
      <c r="AW134" s="56">
        <v>3867.49</v>
      </c>
      <c r="AX134" s="56">
        <v>138.14400000000001</v>
      </c>
      <c r="AY134" s="56">
        <v>243728.17</v>
      </c>
      <c r="AZ134" s="56">
        <v>242669.12</v>
      </c>
      <c r="BA134" s="56">
        <v>26239.61</v>
      </c>
      <c r="BB134" s="56">
        <v>0</v>
      </c>
      <c r="BC134" s="56">
        <v>0</v>
      </c>
      <c r="BD134" s="56">
        <v>0</v>
      </c>
      <c r="BE134" s="56">
        <v>0</v>
      </c>
      <c r="BF134" s="96">
        <v>12320</v>
      </c>
      <c r="BG134" s="56">
        <v>41866.949999999997</v>
      </c>
      <c r="BH134" s="56">
        <v>37714.49</v>
      </c>
      <c r="BI134" s="56">
        <v>4152.46</v>
      </c>
      <c r="BJ134" s="56">
        <v>0</v>
      </c>
      <c r="BK134" s="56">
        <v>0</v>
      </c>
      <c r="BL134" s="56">
        <v>0</v>
      </c>
      <c r="BM134" s="56">
        <v>0</v>
      </c>
      <c r="BN134" s="96">
        <v>69.596999999999994</v>
      </c>
      <c r="BO134" s="56">
        <v>5617.7</v>
      </c>
      <c r="BP134" s="56">
        <v>5635.74</v>
      </c>
      <c r="BQ134" s="56">
        <v>399.7</v>
      </c>
      <c r="BR134" s="48">
        <f>SUM(BR281)/AQ279*AQ134</f>
        <v>90285.32894968726</v>
      </c>
      <c r="BS134" s="48">
        <f>SUM(BS281)/AR279*AR134</f>
        <v>99987.664171835684</v>
      </c>
      <c r="BT134" s="48">
        <f>SUM(BT281)/AS279*AS134</f>
        <v>936.88662199439364</v>
      </c>
      <c r="BU134" s="53"/>
      <c r="BV134" s="48">
        <f>SUM(BV281)/AU279*AU134</f>
        <v>52559.875478464419</v>
      </c>
      <c r="BW134" s="48">
        <f>SUM(BW281)/AV279*AV134</f>
        <v>56164.79900542026</v>
      </c>
      <c r="BX134" s="48">
        <f>SUM(BX281)/AW279*AW134</f>
        <v>908.88083311330558</v>
      </c>
      <c r="BY134" s="53"/>
      <c r="BZ134" s="48">
        <f>SUM(BZ281)/AY279*AY134</f>
        <v>244840.0541140766</v>
      </c>
      <c r="CA134" s="48">
        <f>SUM(CA281)/AZ279*AZ134</f>
        <v>246979.4940317788</v>
      </c>
      <c r="CB134" s="48">
        <f>SUM(CB281)/BA279*BA134</f>
        <v>7865.2611708847435</v>
      </c>
      <c r="CC134" s="53"/>
      <c r="CD134" s="48">
        <f>SUM(CD281)/BC279*BC134</f>
        <v>0</v>
      </c>
      <c r="CE134" s="48">
        <f>SUM(CE281)/BD279*BD134</f>
        <v>0</v>
      </c>
      <c r="CF134" s="48">
        <f>SUM(CF281)/BE279*BE134</f>
        <v>0</v>
      </c>
      <c r="CG134" s="53"/>
      <c r="CH134" s="48">
        <f>SUM(CH281)/BG279*BG134</f>
        <v>44784.237316240957</v>
      </c>
      <c r="CI134" s="48">
        <f>SUM(CI281)/BH279*BH134</f>
        <v>47765.34628225465</v>
      </c>
      <c r="CJ134" s="48">
        <f>SUM(CJ281)/BI279*BI134</f>
        <v>851.83025799679592</v>
      </c>
      <c r="CK134" s="53"/>
      <c r="CL134" s="48">
        <f>SUM(CL281)/BK279*BK134</f>
        <v>0</v>
      </c>
      <c r="CM134" s="48">
        <f>SUM(CM281)/BL279*BL134</f>
        <v>0</v>
      </c>
      <c r="CN134" s="48">
        <f>SUM(CN281)/BM279*BM134</f>
        <v>0</v>
      </c>
      <c r="CO134" s="53"/>
      <c r="CP134" s="48">
        <f t="shared" si="11"/>
        <v>69.596999999999994</v>
      </c>
      <c r="CQ134" s="48">
        <f t="shared" si="12"/>
        <v>69.596999999999994</v>
      </c>
      <c r="CR134" s="48">
        <f t="shared" si="13"/>
        <v>0</v>
      </c>
      <c r="CS134" s="53"/>
      <c r="CT134" s="56"/>
      <c r="CU134" s="56"/>
      <c r="CV134" s="56"/>
      <c r="CW134" s="56"/>
      <c r="CX134" s="52"/>
      <c r="CY134" s="52">
        <v>1</v>
      </c>
      <c r="CZ134" s="52">
        <v>7000</v>
      </c>
    </row>
    <row r="135" spans="1:104" x14ac:dyDescent="0.2">
      <c r="A135" s="56">
        <v>119</v>
      </c>
      <c r="B135" s="66" t="s">
        <v>205</v>
      </c>
      <c r="C135" s="56"/>
      <c r="D135" s="60" t="s">
        <v>20</v>
      </c>
      <c r="E135" s="32">
        <v>42736</v>
      </c>
      <c r="F135" s="32">
        <v>43100</v>
      </c>
      <c r="G135" s="60" t="s">
        <v>20</v>
      </c>
      <c r="H135" s="48">
        <v>259300</v>
      </c>
      <c r="I135" s="56"/>
      <c r="J135" s="56">
        <v>62129.73</v>
      </c>
      <c r="K135" s="37">
        <f t="shared" si="10"/>
        <v>616702.15999999992</v>
      </c>
      <c r="L135" s="56">
        <v>338997.5</v>
      </c>
      <c r="M135" s="56">
        <v>151647.84</v>
      </c>
      <c r="N135" s="56">
        <v>126056.82</v>
      </c>
      <c r="O135" s="56">
        <v>636880.29</v>
      </c>
      <c r="P135" s="37">
        <f t="shared" si="8"/>
        <v>636880.29</v>
      </c>
      <c r="Q135" s="37"/>
      <c r="R135" s="37"/>
      <c r="S135" s="37"/>
      <c r="T135" s="37"/>
      <c r="U135" s="37"/>
      <c r="V135" s="48">
        <v>173900</v>
      </c>
      <c r="W135" s="56"/>
      <c r="X135" s="56">
        <v>41951.6</v>
      </c>
      <c r="Y135" s="75">
        <v>78.099999999999994</v>
      </c>
      <c r="Z135" s="5">
        <f t="shared" si="9"/>
        <v>19.96</v>
      </c>
      <c r="AA135" s="33">
        <v>0</v>
      </c>
      <c r="AB135" s="33">
        <v>5.77</v>
      </c>
      <c r="AC135" s="33">
        <v>6.03</v>
      </c>
      <c r="AD135" s="33">
        <v>4.16</v>
      </c>
      <c r="AE135" s="33">
        <v>4</v>
      </c>
      <c r="AF135" s="56"/>
      <c r="AG135" s="56"/>
      <c r="AH135" s="56"/>
      <c r="AI135" s="56"/>
      <c r="AJ135" s="56"/>
      <c r="AK135" s="56"/>
      <c r="AL135" s="56">
        <v>155107.18</v>
      </c>
      <c r="AM135" s="56"/>
      <c r="AN135" s="56"/>
      <c r="AO135" s="56">
        <v>129049.17</v>
      </c>
      <c r="AP135" s="56">
        <v>5828.37</v>
      </c>
      <c r="AQ135" s="56">
        <v>270321.86</v>
      </c>
      <c r="AR135" s="56">
        <v>264174.27</v>
      </c>
      <c r="AS135" s="56">
        <v>29779.040000000001</v>
      </c>
      <c r="AT135" s="56">
        <v>5828.37</v>
      </c>
      <c r="AU135" s="56">
        <v>143738.95000000001</v>
      </c>
      <c r="AV135" s="56">
        <v>143643.65</v>
      </c>
      <c r="AW135" s="56">
        <v>13866.38</v>
      </c>
      <c r="AX135" s="56">
        <v>465.90300000000002</v>
      </c>
      <c r="AY135" s="56">
        <v>818674.82</v>
      </c>
      <c r="AZ135" s="56">
        <v>852512.83</v>
      </c>
      <c r="BA135" s="56">
        <v>82129.820000000007</v>
      </c>
      <c r="BB135" s="56">
        <v>0</v>
      </c>
      <c r="BC135" s="56">
        <v>0</v>
      </c>
      <c r="BD135" s="56">
        <v>0</v>
      </c>
      <c r="BE135" s="56">
        <v>0</v>
      </c>
      <c r="BF135" s="96">
        <v>58087</v>
      </c>
      <c r="BG135" s="56">
        <v>195899.36</v>
      </c>
      <c r="BH135" s="56">
        <v>175221.7</v>
      </c>
      <c r="BI135" s="56">
        <v>20677.66</v>
      </c>
      <c r="BJ135" s="56">
        <v>0</v>
      </c>
      <c r="BK135" s="56">
        <v>0</v>
      </c>
      <c r="BL135" s="56">
        <v>0</v>
      </c>
      <c r="BM135" s="56">
        <v>0</v>
      </c>
      <c r="BN135" s="96">
        <v>193.852</v>
      </c>
      <c r="BO135" s="56">
        <v>15625.75</v>
      </c>
      <c r="BP135" s="56">
        <v>16006.88</v>
      </c>
      <c r="BQ135" s="56">
        <v>1355.69</v>
      </c>
      <c r="BR135" s="48">
        <f>SUM(BR281)/AQ279*AQ135</f>
        <v>255678.8484209679</v>
      </c>
      <c r="BS135" s="48">
        <f>SUM(BS281)/AR279*AR135</f>
        <v>276821.3452232781</v>
      </c>
      <c r="BT135" s="48">
        <f>SUM(BT281)/AS279*AS135</f>
        <v>3872.656305907753</v>
      </c>
      <c r="BU135" s="53"/>
      <c r="BV135" s="48">
        <f>SUM(BV281)/AU279*AU135</f>
        <v>144804.97578639854</v>
      </c>
      <c r="BW135" s="48">
        <f>SUM(BW281)/AV279*AV135</f>
        <v>153730.61804155287</v>
      </c>
      <c r="BX135" s="48">
        <f>SUM(BX281)/AW279*AW135</f>
        <v>3258.6734565999341</v>
      </c>
      <c r="BY135" s="53"/>
      <c r="BZ135" s="48">
        <f>SUM(BZ281)/AY279*AY135</f>
        <v>822409.60177328659</v>
      </c>
      <c r="CA135" s="48">
        <f>SUM(CA281)/AZ279*AZ135</f>
        <v>867655.46192692278</v>
      </c>
      <c r="CB135" s="48">
        <f>SUM(CB281)/BA279*BA135</f>
        <v>24618.219715070205</v>
      </c>
      <c r="CC135" s="53"/>
      <c r="CD135" s="48">
        <f>SUM(CD281)/BC279*BC135</f>
        <v>0</v>
      </c>
      <c r="CE135" s="48">
        <f>SUM(CE281)/BD279*BD135</f>
        <v>0</v>
      </c>
      <c r="CF135" s="48">
        <f>SUM(CF281)/BE279*BE135</f>
        <v>0</v>
      </c>
      <c r="CG135" s="53"/>
      <c r="CH135" s="48">
        <f>SUM(CH281)/BG279*BG135</f>
        <v>209549.61917072348</v>
      </c>
      <c r="CI135" s="48">
        <f>SUM(CI281)/BH279*BH135</f>
        <v>221918.02611318199</v>
      </c>
      <c r="CJ135" s="48">
        <f>SUM(CJ281)/BI279*BI135</f>
        <v>4241.788350175565</v>
      </c>
      <c r="CK135" s="53"/>
      <c r="CL135" s="48">
        <f>SUM(CL281)/BK279*BK135</f>
        <v>0</v>
      </c>
      <c r="CM135" s="48">
        <f>SUM(CM281)/BL279*BL135</f>
        <v>0</v>
      </c>
      <c r="CN135" s="48">
        <f>SUM(CN281)/BM279*BM135</f>
        <v>0</v>
      </c>
      <c r="CO135" s="53"/>
      <c r="CP135" s="48">
        <f t="shared" si="11"/>
        <v>193.852</v>
      </c>
      <c r="CQ135" s="48">
        <f t="shared" si="12"/>
        <v>193.852</v>
      </c>
      <c r="CR135" s="48">
        <f t="shared" si="13"/>
        <v>0</v>
      </c>
      <c r="CS135" s="53"/>
      <c r="CT135" s="56"/>
      <c r="CU135" s="56"/>
      <c r="CV135" s="56"/>
      <c r="CW135" s="56"/>
      <c r="CX135" s="52"/>
      <c r="CY135" s="52">
        <v>2</v>
      </c>
      <c r="CZ135" s="52">
        <v>73768.56</v>
      </c>
    </row>
    <row r="136" spans="1:104" x14ac:dyDescent="0.2">
      <c r="A136" s="56">
        <v>120</v>
      </c>
      <c r="B136" s="66" t="s">
        <v>206</v>
      </c>
      <c r="C136" s="56"/>
      <c r="D136" s="60" t="s">
        <v>20</v>
      </c>
      <c r="E136" s="32">
        <v>42736</v>
      </c>
      <c r="F136" s="32">
        <v>43100</v>
      </c>
      <c r="G136" s="60" t="s">
        <v>20</v>
      </c>
      <c r="H136" s="48">
        <v>-64800</v>
      </c>
      <c r="I136" s="56"/>
      <c r="J136" s="56">
        <v>212048.52</v>
      </c>
      <c r="K136" s="37">
        <f t="shared" si="10"/>
        <v>627074.02</v>
      </c>
      <c r="L136" s="56">
        <v>294178.71000000002</v>
      </c>
      <c r="M136" s="56">
        <v>186635.04</v>
      </c>
      <c r="N136" s="56">
        <v>146260.26999999999</v>
      </c>
      <c r="O136" s="56">
        <v>646205.84</v>
      </c>
      <c r="P136" s="37">
        <f t="shared" si="8"/>
        <v>646205.84</v>
      </c>
      <c r="Q136" s="37"/>
      <c r="R136" s="37"/>
      <c r="S136" s="37"/>
      <c r="T136" s="37"/>
      <c r="U136" s="37"/>
      <c r="V136" s="48">
        <v>110300</v>
      </c>
      <c r="W136" s="56"/>
      <c r="X136" s="56">
        <v>192916.7</v>
      </c>
      <c r="Y136" s="75">
        <v>78.8</v>
      </c>
      <c r="Z136" s="5">
        <f t="shared" si="9"/>
        <v>19.27</v>
      </c>
      <c r="AA136" s="33">
        <v>0</v>
      </c>
      <c r="AB136" s="33">
        <v>5.12</v>
      </c>
      <c r="AC136" s="33">
        <v>5.71</v>
      </c>
      <c r="AD136" s="33">
        <v>4.16</v>
      </c>
      <c r="AE136" s="33">
        <v>4.28</v>
      </c>
      <c r="AF136" s="56"/>
      <c r="AG136" s="56"/>
      <c r="AH136" s="56"/>
      <c r="AI136" s="56"/>
      <c r="AJ136" s="56"/>
      <c r="AK136" s="56"/>
      <c r="AL136" s="56">
        <v>237123.46</v>
      </c>
      <c r="AM136" s="56"/>
      <c r="AN136" s="56"/>
      <c r="AO136" s="56">
        <v>207257.31</v>
      </c>
      <c r="AP136" s="56">
        <v>2783.45</v>
      </c>
      <c r="AQ136" s="56">
        <v>127324.16</v>
      </c>
      <c r="AR136" s="56">
        <v>129446</v>
      </c>
      <c r="AS136" s="56">
        <v>24663.8</v>
      </c>
      <c r="AT136" s="56">
        <v>2783.9430000000002</v>
      </c>
      <c r="AU136" s="56">
        <v>68130.92</v>
      </c>
      <c r="AV136" s="56">
        <v>69889.66</v>
      </c>
      <c r="AW136" s="56">
        <v>14275.25</v>
      </c>
      <c r="AX136" s="56">
        <v>510.80900000000003</v>
      </c>
      <c r="AY136" s="56">
        <v>910037.86</v>
      </c>
      <c r="AZ136" s="56">
        <v>936790.72</v>
      </c>
      <c r="BA136" s="56">
        <v>164516.69</v>
      </c>
      <c r="BB136" s="56">
        <v>0</v>
      </c>
      <c r="BC136" s="56">
        <v>0</v>
      </c>
      <c r="BD136" s="56">
        <v>0</v>
      </c>
      <c r="BE136" s="56">
        <v>0</v>
      </c>
      <c r="BF136" s="96">
        <v>31042.338</v>
      </c>
      <c r="BG136" s="56">
        <v>113076.82</v>
      </c>
      <c r="BH136" s="56">
        <v>93393.8</v>
      </c>
      <c r="BI136" s="56">
        <v>19683.02</v>
      </c>
      <c r="BJ136" s="56">
        <v>0</v>
      </c>
      <c r="BK136" s="56">
        <v>0</v>
      </c>
      <c r="BL136" s="56">
        <v>0</v>
      </c>
      <c r="BM136" s="56">
        <v>0</v>
      </c>
      <c r="BN136" s="96">
        <v>136.928</v>
      </c>
      <c r="BO136" s="56">
        <v>11040.81</v>
      </c>
      <c r="BP136" s="56">
        <v>11306.68</v>
      </c>
      <c r="BQ136" s="56">
        <v>2768.41</v>
      </c>
      <c r="BR136" s="48">
        <f>SUM(BR281)/AQ279*AQ136</f>
        <v>120427.16266071516</v>
      </c>
      <c r="BS136" s="48">
        <f>SUM(BS281)/AR279*AR136</f>
        <v>135643.09595242739</v>
      </c>
      <c r="BT136" s="48">
        <f>SUM(BT281)/AS279*AS136</f>
        <v>3207.4378689725268</v>
      </c>
      <c r="BU136" s="53"/>
      <c r="BV136" s="48">
        <f>SUM(BV281)/AU279*AU136</f>
        <v>68636.20626771696</v>
      </c>
      <c r="BW136" s="48">
        <f>SUM(BW281)/AV279*AV136</f>
        <v>74797.463212011076</v>
      </c>
      <c r="BX136" s="48">
        <f>SUM(BX281)/AW279*AW136</f>
        <v>3354.7600932130958</v>
      </c>
      <c r="BY136" s="53"/>
      <c r="BZ136" s="48">
        <f>SUM(BZ281)/AY279*AY136</f>
        <v>914189.43853826355</v>
      </c>
      <c r="CA136" s="48">
        <f>SUM(CA281)/AZ279*AZ136</f>
        <v>953430.32537170686</v>
      </c>
      <c r="CB136" s="48">
        <f>SUM(CB281)/BA279*BA136</f>
        <v>49313.489560991278</v>
      </c>
      <c r="CC136" s="53"/>
      <c r="CD136" s="48">
        <f>SUM(CD281)/BC279*BC136</f>
        <v>0</v>
      </c>
      <c r="CE136" s="48">
        <f>SUM(CE281)/BD279*BD136</f>
        <v>0</v>
      </c>
      <c r="CF136" s="48">
        <f>SUM(CF281)/BE279*BE136</f>
        <v>0</v>
      </c>
      <c r="CG136" s="53"/>
      <c r="CH136" s="48">
        <f>SUM(CH281)/BG279*BG136</f>
        <v>120956.00806473513</v>
      </c>
      <c r="CI136" s="48">
        <f>SUM(CI281)/BH279*BH136</f>
        <v>118283.11075174647</v>
      </c>
      <c r="CJ136" s="48">
        <f>SUM(CJ281)/BI279*BI136</f>
        <v>4037.7491907823546</v>
      </c>
      <c r="CK136" s="53"/>
      <c r="CL136" s="48">
        <f>SUM(CL281)/BK279*BK136</f>
        <v>0</v>
      </c>
      <c r="CM136" s="48">
        <f>SUM(CM281)/BL279*BL136</f>
        <v>0</v>
      </c>
      <c r="CN136" s="48">
        <f>SUM(CN281)/BM279*BM136</f>
        <v>0</v>
      </c>
      <c r="CO136" s="53"/>
      <c r="CP136" s="48">
        <f t="shared" si="11"/>
        <v>136.928</v>
      </c>
      <c r="CQ136" s="48">
        <f t="shared" si="12"/>
        <v>136.928</v>
      </c>
      <c r="CR136" s="48">
        <f t="shared" si="13"/>
        <v>0</v>
      </c>
      <c r="CS136" s="53"/>
      <c r="CT136" s="56"/>
      <c r="CU136" s="56"/>
      <c r="CV136" s="56"/>
      <c r="CW136" s="56"/>
      <c r="CX136" s="52">
        <v>2</v>
      </c>
      <c r="CY136" s="52">
        <v>7</v>
      </c>
      <c r="CZ136" s="52">
        <v>22354</v>
      </c>
    </row>
    <row r="137" spans="1:104" x14ac:dyDescent="0.2">
      <c r="A137" s="56">
        <v>121</v>
      </c>
      <c r="B137" s="66" t="s">
        <v>207</v>
      </c>
      <c r="C137" s="56"/>
      <c r="D137" s="60" t="s">
        <v>20</v>
      </c>
      <c r="E137" s="32">
        <v>42736</v>
      </c>
      <c r="F137" s="32">
        <v>43100</v>
      </c>
      <c r="G137" s="60" t="s">
        <v>20</v>
      </c>
      <c r="H137" s="48">
        <v>2100</v>
      </c>
      <c r="I137" s="56"/>
      <c r="J137" s="56">
        <v>3512.46</v>
      </c>
      <c r="K137" s="37">
        <f t="shared" si="10"/>
        <v>57299.4</v>
      </c>
      <c r="L137" s="56">
        <v>29257.62</v>
      </c>
      <c r="M137" s="56">
        <v>11317.32</v>
      </c>
      <c r="N137" s="56">
        <v>16724.46</v>
      </c>
      <c r="O137" s="56">
        <v>56832.57</v>
      </c>
      <c r="P137" s="37">
        <f t="shared" si="8"/>
        <v>56832.57</v>
      </c>
      <c r="Q137" s="37"/>
      <c r="R137" s="37"/>
      <c r="S137" s="37"/>
      <c r="T137" s="37"/>
      <c r="U137" s="37"/>
      <c r="V137" s="48">
        <v>10600</v>
      </c>
      <c r="W137" s="56"/>
      <c r="X137" s="56">
        <v>3979.29</v>
      </c>
      <c r="Y137" s="75">
        <v>79.3</v>
      </c>
      <c r="Z137" s="5">
        <f t="shared" si="9"/>
        <v>14</v>
      </c>
      <c r="AA137" s="33">
        <v>0</v>
      </c>
      <c r="AB137" s="33">
        <v>3.95</v>
      </c>
      <c r="AC137" s="33">
        <v>3.59</v>
      </c>
      <c r="AD137" s="33">
        <v>4.16</v>
      </c>
      <c r="AE137" s="33">
        <v>2.2999999999999998</v>
      </c>
      <c r="AF137" s="56"/>
      <c r="AG137" s="56"/>
      <c r="AH137" s="56"/>
      <c r="AI137" s="56"/>
      <c r="AJ137" s="56"/>
      <c r="AK137" s="56"/>
      <c r="AL137" s="56">
        <v>3616.93</v>
      </c>
      <c r="AM137" s="56"/>
      <c r="AN137" s="56"/>
      <c r="AO137" s="56">
        <v>6675.05</v>
      </c>
      <c r="AP137" s="56">
        <v>903.18</v>
      </c>
      <c r="AQ137" s="56">
        <v>40667.79</v>
      </c>
      <c r="AR137" s="56">
        <v>38551.519999999997</v>
      </c>
      <c r="AS137" s="56">
        <v>4312.97</v>
      </c>
      <c r="AT137" s="56">
        <v>903.17600000000004</v>
      </c>
      <c r="AU137" s="56">
        <v>22275.89</v>
      </c>
      <c r="AV137" s="56">
        <v>21384.400000000001</v>
      </c>
      <c r="AW137" s="56">
        <v>2179.25</v>
      </c>
      <c r="AX137" s="56">
        <v>0</v>
      </c>
      <c r="AY137" s="56">
        <v>0</v>
      </c>
      <c r="AZ137" s="56">
        <v>0</v>
      </c>
      <c r="BA137" s="56">
        <v>0</v>
      </c>
      <c r="BB137" s="56">
        <v>0</v>
      </c>
      <c r="BC137" s="56">
        <v>0</v>
      </c>
      <c r="BD137" s="56">
        <v>0</v>
      </c>
      <c r="BE137" s="56">
        <v>0</v>
      </c>
      <c r="BF137" s="96">
        <v>0</v>
      </c>
      <c r="BG137" s="56">
        <v>0</v>
      </c>
      <c r="BH137" s="56">
        <v>0</v>
      </c>
      <c r="BI137" s="56">
        <v>0</v>
      </c>
      <c r="BJ137" s="56">
        <v>0</v>
      </c>
      <c r="BK137" s="56">
        <v>0</v>
      </c>
      <c r="BL137" s="56">
        <v>0</v>
      </c>
      <c r="BM137" s="56">
        <v>0</v>
      </c>
      <c r="BN137" s="96">
        <v>26.808</v>
      </c>
      <c r="BO137" s="56">
        <v>2164.2800000000002</v>
      </c>
      <c r="BP137" s="56">
        <v>2113.92</v>
      </c>
      <c r="BQ137" s="56">
        <v>182.83</v>
      </c>
      <c r="BR137" s="48">
        <f>SUM(BR281)/AQ279*AQ137</f>
        <v>38464.864495330694</v>
      </c>
      <c r="BS137" s="48">
        <f>SUM(BS281)/AR279*AR137</f>
        <v>40397.134917045893</v>
      </c>
      <c r="BT137" s="48">
        <f>SUM(BT281)/AS279*AS137</f>
        <v>560.8861288910241</v>
      </c>
      <c r="BU137" s="53"/>
      <c r="BV137" s="48">
        <f>SUM(BV281)/AU279*AU137</f>
        <v>22441.096947420843</v>
      </c>
      <c r="BW137" s="48">
        <f>SUM(BW281)/AV279*AV137</f>
        <v>22886.058857789976</v>
      </c>
      <c r="BX137" s="48">
        <f>SUM(BX281)/AW279*AW137</f>
        <v>512.13540450322341</v>
      </c>
      <c r="BY137" s="53"/>
      <c r="BZ137" s="48">
        <f>SUM(BZ281)/AY279*AY137</f>
        <v>0</v>
      </c>
      <c r="CA137" s="48">
        <f>SUM(CA281)/AZ279*AZ137</f>
        <v>0</v>
      </c>
      <c r="CB137" s="48">
        <f>SUM(CB281)/BA279*BA137</f>
        <v>0</v>
      </c>
      <c r="CC137" s="53"/>
      <c r="CD137" s="48">
        <f>SUM(CD281)/BC279*BC137</f>
        <v>0</v>
      </c>
      <c r="CE137" s="48">
        <f>SUM(CE281)/BD279*BD137</f>
        <v>0</v>
      </c>
      <c r="CF137" s="48">
        <f>SUM(CF281)/BE279*BE137</f>
        <v>0</v>
      </c>
      <c r="CG137" s="53"/>
      <c r="CH137" s="48">
        <f>SUM(CH281)/BG279*BG137</f>
        <v>0</v>
      </c>
      <c r="CI137" s="48">
        <f>SUM(CI281)/BH279*BH137</f>
        <v>0</v>
      </c>
      <c r="CJ137" s="48">
        <f>SUM(CJ281)/BI279*BI137</f>
        <v>0</v>
      </c>
      <c r="CK137" s="53"/>
      <c r="CL137" s="48">
        <f>SUM(CL281)/BK279*BK137</f>
        <v>0</v>
      </c>
      <c r="CM137" s="48">
        <f>SUM(CM281)/BL279*BL137</f>
        <v>0</v>
      </c>
      <c r="CN137" s="48">
        <f>SUM(CN281)/BM279*BM137</f>
        <v>0</v>
      </c>
      <c r="CO137" s="53"/>
      <c r="CP137" s="48">
        <f t="shared" si="11"/>
        <v>26.808</v>
      </c>
      <c r="CQ137" s="48">
        <f t="shared" si="12"/>
        <v>26.808</v>
      </c>
      <c r="CR137" s="48">
        <f t="shared" si="13"/>
        <v>0</v>
      </c>
      <c r="CS137" s="53"/>
      <c r="CT137" s="56"/>
      <c r="CU137" s="56"/>
      <c r="CV137" s="56"/>
      <c r="CW137" s="56"/>
      <c r="CX137" s="52"/>
      <c r="CY137" s="52"/>
      <c r="CZ137" s="52"/>
    </row>
    <row r="138" spans="1:104" x14ac:dyDescent="0.2">
      <c r="A138" s="56">
        <v>122</v>
      </c>
      <c r="B138" s="66" t="s">
        <v>208</v>
      </c>
      <c r="C138" s="56"/>
      <c r="D138" s="60" t="s">
        <v>20</v>
      </c>
      <c r="E138" s="32">
        <v>42736</v>
      </c>
      <c r="F138" s="32">
        <v>43100</v>
      </c>
      <c r="G138" s="60" t="s">
        <v>20</v>
      </c>
      <c r="H138" s="48">
        <v>10900</v>
      </c>
      <c r="I138" s="56"/>
      <c r="J138" s="56">
        <v>1214.8800000000001</v>
      </c>
      <c r="K138" s="37">
        <f t="shared" si="10"/>
        <v>14942.52</v>
      </c>
      <c r="L138" s="56">
        <v>6163.2</v>
      </c>
      <c r="M138" s="56">
        <v>4604.16</v>
      </c>
      <c r="N138" s="56">
        <v>4175.16</v>
      </c>
      <c r="O138" s="56">
        <v>14958.09</v>
      </c>
      <c r="P138" s="37">
        <f t="shared" si="8"/>
        <v>14958.09</v>
      </c>
      <c r="Q138" s="37"/>
      <c r="R138" s="37"/>
      <c r="S138" s="37"/>
      <c r="T138" s="37"/>
      <c r="U138" s="37"/>
      <c r="V138" s="48">
        <v>13000</v>
      </c>
      <c r="W138" s="56"/>
      <c r="X138" s="56">
        <v>1199.31</v>
      </c>
      <c r="Y138" s="75">
        <v>78</v>
      </c>
      <c r="Z138" s="5">
        <f t="shared" ref="Z138:Z185" si="15">SUM(AA138:AE138)</f>
        <v>14.58</v>
      </c>
      <c r="AA138" s="33">
        <v>0</v>
      </c>
      <c r="AB138" s="33">
        <v>2.83</v>
      </c>
      <c r="AC138" s="33">
        <v>3.59</v>
      </c>
      <c r="AD138" s="33">
        <v>4.16</v>
      </c>
      <c r="AE138" s="33">
        <v>4</v>
      </c>
      <c r="AF138" s="56"/>
      <c r="AG138" s="56"/>
      <c r="AH138" s="56"/>
      <c r="AI138" s="56"/>
      <c r="AJ138" s="56"/>
      <c r="AK138" s="56"/>
      <c r="AL138" s="56">
        <v>548.16999999999996</v>
      </c>
      <c r="AM138" s="56"/>
      <c r="AN138" s="56"/>
      <c r="AO138" s="56">
        <v>849.56</v>
      </c>
      <c r="AP138" s="56">
        <v>180.84</v>
      </c>
      <c r="AQ138" s="56">
        <v>8432.76</v>
      </c>
      <c r="AR138" s="56">
        <v>8135.73</v>
      </c>
      <c r="AS138" s="56">
        <v>734.79</v>
      </c>
      <c r="AT138" s="56">
        <v>0</v>
      </c>
      <c r="AU138" s="56">
        <v>0</v>
      </c>
      <c r="AV138" s="56">
        <v>0</v>
      </c>
      <c r="AW138" s="56">
        <v>0</v>
      </c>
      <c r="AX138" s="56">
        <v>0</v>
      </c>
      <c r="AY138" s="56">
        <v>0</v>
      </c>
      <c r="AZ138" s="56">
        <v>0</v>
      </c>
      <c r="BA138" s="56">
        <v>0</v>
      </c>
      <c r="BB138" s="56">
        <v>0</v>
      </c>
      <c r="BC138" s="56">
        <v>0</v>
      </c>
      <c r="BD138" s="56">
        <v>0</v>
      </c>
      <c r="BE138" s="56">
        <v>0</v>
      </c>
      <c r="BF138" s="96">
        <v>0</v>
      </c>
      <c r="BG138" s="56">
        <v>0</v>
      </c>
      <c r="BH138" s="56">
        <v>0</v>
      </c>
      <c r="BI138" s="56">
        <v>0</v>
      </c>
      <c r="BJ138" s="56">
        <v>0</v>
      </c>
      <c r="BK138" s="56">
        <v>0</v>
      </c>
      <c r="BL138" s="56">
        <v>0</v>
      </c>
      <c r="BM138" s="56">
        <v>0</v>
      </c>
      <c r="BN138" s="96">
        <v>16.416</v>
      </c>
      <c r="BO138" s="56">
        <v>1324.92</v>
      </c>
      <c r="BP138" s="56">
        <v>1320.56</v>
      </c>
      <c r="BQ138" s="56">
        <v>114.77</v>
      </c>
      <c r="BR138" s="48">
        <f>SUM(BR281)/AQ279*AQ138</f>
        <v>7975.9674848730383</v>
      </c>
      <c r="BS138" s="48">
        <f>SUM(BS281)/AR279*AR138</f>
        <v>8525.219821647961</v>
      </c>
      <c r="BT138" s="48">
        <f>SUM(BT281)/AS279*AS138</f>
        <v>95.556778425965291</v>
      </c>
      <c r="BU138" s="53"/>
      <c r="BV138" s="48">
        <f>SUM(BV281)/AU279*AU138</f>
        <v>0</v>
      </c>
      <c r="BW138" s="48">
        <f>SUM(BW281)/AV279*AV138</f>
        <v>0</v>
      </c>
      <c r="BX138" s="48">
        <f>SUM(BX281)/AW279*AW138</f>
        <v>0</v>
      </c>
      <c r="BY138" s="53"/>
      <c r="BZ138" s="48">
        <f>SUM(BZ281)/AY279*AY138</f>
        <v>0</v>
      </c>
      <c r="CA138" s="48">
        <f>SUM(CA281)/AZ279*AZ138</f>
        <v>0</v>
      </c>
      <c r="CB138" s="48">
        <f>SUM(CB281)/BA279*BA138</f>
        <v>0</v>
      </c>
      <c r="CC138" s="53"/>
      <c r="CD138" s="48">
        <f>SUM(CD281)/BC279*BC138</f>
        <v>0</v>
      </c>
      <c r="CE138" s="48">
        <f>SUM(CE281)/BD279*BD138</f>
        <v>0</v>
      </c>
      <c r="CF138" s="48">
        <f>SUM(CF281)/BE279*BE138</f>
        <v>0</v>
      </c>
      <c r="CG138" s="53"/>
      <c r="CH138" s="48">
        <f>SUM(CH281)/BG279*BG138</f>
        <v>0</v>
      </c>
      <c r="CI138" s="48">
        <f>SUM(CI281)/BH279*BH138</f>
        <v>0</v>
      </c>
      <c r="CJ138" s="48">
        <f>SUM(CJ281)/BI279*BI138</f>
        <v>0</v>
      </c>
      <c r="CK138" s="53"/>
      <c r="CL138" s="48">
        <f>SUM(CL281)/BK279*BK138</f>
        <v>0</v>
      </c>
      <c r="CM138" s="48">
        <f>SUM(CM281)/BL279*BL138</f>
        <v>0</v>
      </c>
      <c r="CN138" s="48">
        <f>SUM(CN281)/BM279*BM138</f>
        <v>0</v>
      </c>
      <c r="CO138" s="53"/>
      <c r="CP138" s="48">
        <f t="shared" si="11"/>
        <v>16.416</v>
      </c>
      <c r="CQ138" s="48">
        <f t="shared" si="12"/>
        <v>16.416</v>
      </c>
      <c r="CR138" s="48">
        <f t="shared" si="13"/>
        <v>0</v>
      </c>
      <c r="CS138" s="53"/>
      <c r="CT138" s="56"/>
      <c r="CU138" s="56"/>
      <c r="CV138" s="56"/>
      <c r="CW138" s="56"/>
      <c r="CX138" s="52"/>
      <c r="CY138" s="52"/>
      <c r="CZ138" s="52"/>
    </row>
    <row r="139" spans="1:104" x14ac:dyDescent="0.2">
      <c r="A139" s="56">
        <v>123</v>
      </c>
      <c r="B139" s="66" t="s">
        <v>209</v>
      </c>
      <c r="C139" s="56"/>
      <c r="D139" s="60" t="s">
        <v>20</v>
      </c>
      <c r="E139" s="32">
        <v>42736</v>
      </c>
      <c r="F139" s="32">
        <v>43100</v>
      </c>
      <c r="G139" s="60" t="s">
        <v>20</v>
      </c>
      <c r="H139" s="48">
        <v>2700</v>
      </c>
      <c r="I139" s="56"/>
      <c r="J139" s="56">
        <v>3511.95</v>
      </c>
      <c r="K139" s="37">
        <f t="shared" si="10"/>
        <v>87207.66</v>
      </c>
      <c r="L139" s="56">
        <v>48812.76</v>
      </c>
      <c r="M139" s="56">
        <v>20966.400000000001</v>
      </c>
      <c r="N139" s="56">
        <v>17428.5</v>
      </c>
      <c r="O139" s="56">
        <v>85612.46</v>
      </c>
      <c r="P139" s="37">
        <f t="shared" ref="P139:P202" si="16">SUM(O139)</f>
        <v>85612.46</v>
      </c>
      <c r="Q139" s="37"/>
      <c r="R139" s="37"/>
      <c r="S139" s="37"/>
      <c r="T139" s="37"/>
      <c r="U139" s="37"/>
      <c r="V139" s="48">
        <v>42800</v>
      </c>
      <c r="W139" s="56"/>
      <c r="X139" s="56">
        <v>5107.1499999999996</v>
      </c>
      <c r="Y139" s="75">
        <v>78.3</v>
      </c>
      <c r="Z139" s="5">
        <f t="shared" si="15"/>
        <v>20.45</v>
      </c>
      <c r="AA139" s="33">
        <v>0</v>
      </c>
      <c r="AB139" s="33">
        <v>6.26</v>
      </c>
      <c r="AC139" s="33">
        <v>6.03</v>
      </c>
      <c r="AD139" s="33">
        <v>4.16</v>
      </c>
      <c r="AE139" s="33">
        <v>4</v>
      </c>
      <c r="AF139" s="56"/>
      <c r="AG139" s="56"/>
      <c r="AH139" s="56"/>
      <c r="AI139" s="56"/>
      <c r="AJ139" s="56"/>
      <c r="AK139" s="56"/>
      <c r="AL139" s="56">
        <v>11516.16</v>
      </c>
      <c r="AM139" s="56"/>
      <c r="AN139" s="56"/>
      <c r="AO139" s="56">
        <v>17346.5</v>
      </c>
      <c r="AP139" s="56">
        <v>408.01</v>
      </c>
      <c r="AQ139" s="56">
        <v>16650.599999999999</v>
      </c>
      <c r="AR139" s="56">
        <v>16637.95</v>
      </c>
      <c r="AS139" s="56">
        <v>628.19000000000005</v>
      </c>
      <c r="AT139" s="56">
        <v>641.69399999999996</v>
      </c>
      <c r="AU139" s="56">
        <v>15629.55</v>
      </c>
      <c r="AV139" s="56">
        <v>15592.19</v>
      </c>
      <c r="AW139" s="56">
        <v>651.9</v>
      </c>
      <c r="AX139" s="56">
        <v>90.203999999999994</v>
      </c>
      <c r="AY139" s="56">
        <v>159187.68</v>
      </c>
      <c r="AZ139" s="56">
        <v>153707.46</v>
      </c>
      <c r="BA139" s="56">
        <v>15656.45</v>
      </c>
      <c r="BB139" s="56">
        <v>233.68299999999999</v>
      </c>
      <c r="BC139" s="56">
        <v>28392.34</v>
      </c>
      <c r="BD139" s="56">
        <v>28594.12</v>
      </c>
      <c r="BE139" s="56">
        <v>1179.3</v>
      </c>
      <c r="BF139" s="96">
        <v>10494</v>
      </c>
      <c r="BG139" s="56">
        <v>35301.78</v>
      </c>
      <c r="BH139" s="56">
        <v>33022.89</v>
      </c>
      <c r="BI139" s="56">
        <v>2278.89</v>
      </c>
      <c r="BJ139" s="56">
        <v>0</v>
      </c>
      <c r="BK139" s="56">
        <v>0</v>
      </c>
      <c r="BL139" s="56">
        <v>0</v>
      </c>
      <c r="BM139" s="56">
        <v>0</v>
      </c>
      <c r="BN139" s="96">
        <v>37.69</v>
      </c>
      <c r="BO139" s="56">
        <v>3044.26</v>
      </c>
      <c r="BP139" s="56">
        <v>2966.52</v>
      </c>
      <c r="BQ139" s="56">
        <v>187.59</v>
      </c>
      <c r="BR139" s="48">
        <f>SUM(BR281)/AQ279*AQ139</f>
        <v>15748.656928885322</v>
      </c>
      <c r="BS139" s="48">
        <f>SUM(BS281)/AR279*AR139</f>
        <v>17434.474980313717</v>
      </c>
      <c r="BT139" s="48">
        <f>SUM(BT281)/AS279*AS139</f>
        <v>81.69383448251493</v>
      </c>
      <c r="BU139" s="53"/>
      <c r="BV139" s="48">
        <f>SUM(BV281)/AU279*AU139</f>
        <v>15745.465020457606</v>
      </c>
      <c r="BW139" s="48">
        <f>SUM(BW281)/AV279*AV139</f>
        <v>16687.107333469459</v>
      </c>
      <c r="BX139" s="48">
        <f>SUM(BX281)/AW279*AW139</f>
        <v>153.19998632357522</v>
      </c>
      <c r="BY139" s="53"/>
      <c r="BZ139" s="48">
        <f>SUM(BZ281)/AY279*AY139</f>
        <v>159913.89171589934</v>
      </c>
      <c r="CA139" s="48">
        <f>SUM(CA281)/AZ279*AZ139</f>
        <v>156437.66582130382</v>
      </c>
      <c r="CB139" s="48">
        <f>SUM(CB281)/BA279*BA139</f>
        <v>4692.9839376003856</v>
      </c>
      <c r="CC139" s="53"/>
      <c r="CD139" s="48">
        <f>SUM(CD281)/BC279*BC139</f>
        <v>28668.12248705154</v>
      </c>
      <c r="CE139" s="48">
        <f>SUM(CE281)/BD279*BD139</f>
        <v>26527.667403931962</v>
      </c>
      <c r="CF139" s="48">
        <f>SUM(CF281)/BE279*BE139</f>
        <v>228.53230361747848</v>
      </c>
      <c r="CG139" s="53"/>
      <c r="CH139" s="48">
        <f>SUM(CH281)/BG279*BG139</f>
        <v>37761.606546589348</v>
      </c>
      <c r="CI139" s="48">
        <f>SUM(CI281)/BH279*BH139</f>
        <v>41823.441761795119</v>
      </c>
      <c r="CJ139" s="48">
        <f>SUM(CJ281)/BI279*BI139</f>
        <v>467.48853851604065</v>
      </c>
      <c r="CK139" s="53"/>
      <c r="CL139" s="48">
        <f>SUM(CL281)/BK279*BK139</f>
        <v>0</v>
      </c>
      <c r="CM139" s="48">
        <f>SUM(CM281)/BL279*BL139</f>
        <v>0</v>
      </c>
      <c r="CN139" s="48">
        <f>SUM(CN281)/BM279*BM139</f>
        <v>0</v>
      </c>
      <c r="CO139" s="53"/>
      <c r="CP139" s="48">
        <f t="shared" si="11"/>
        <v>37.69</v>
      </c>
      <c r="CQ139" s="48">
        <f t="shared" si="12"/>
        <v>37.69</v>
      </c>
      <c r="CR139" s="48">
        <f t="shared" si="13"/>
        <v>0</v>
      </c>
      <c r="CS139" s="53"/>
      <c r="CT139" s="56"/>
      <c r="CU139" s="56"/>
      <c r="CV139" s="56"/>
      <c r="CW139" s="56"/>
      <c r="CX139" s="52"/>
      <c r="CY139" s="52"/>
      <c r="CZ139" s="52"/>
    </row>
    <row r="140" spans="1:104" x14ac:dyDescent="0.2">
      <c r="A140" s="56">
        <v>124</v>
      </c>
      <c r="B140" s="66" t="s">
        <v>210</v>
      </c>
      <c r="C140" s="56"/>
      <c r="D140" s="60" t="s">
        <v>20</v>
      </c>
      <c r="E140" s="32">
        <v>42736</v>
      </c>
      <c r="F140" s="32">
        <v>43100</v>
      </c>
      <c r="G140" s="60" t="s">
        <v>20</v>
      </c>
      <c r="H140" s="48">
        <v>13500</v>
      </c>
      <c r="I140" s="56"/>
      <c r="J140" s="56">
        <v>4920.95</v>
      </c>
      <c r="K140" s="37">
        <f t="shared" si="10"/>
        <v>11365.14</v>
      </c>
      <c r="L140" s="56">
        <v>3243.24</v>
      </c>
      <c r="M140" s="56">
        <v>4435.2</v>
      </c>
      <c r="N140" s="56">
        <v>3686.7</v>
      </c>
      <c r="O140" s="56">
        <v>4431.79</v>
      </c>
      <c r="P140" s="37">
        <f t="shared" si="16"/>
        <v>4431.79</v>
      </c>
      <c r="Q140" s="37"/>
      <c r="R140" s="37"/>
      <c r="S140" s="37"/>
      <c r="T140" s="37"/>
      <c r="U140" s="37"/>
      <c r="V140" s="48">
        <v>4900</v>
      </c>
      <c r="W140" s="56"/>
      <c r="X140" s="56">
        <v>11854.3</v>
      </c>
      <c r="Y140" s="75">
        <v>95.4</v>
      </c>
      <c r="Z140" s="5">
        <f t="shared" si="15"/>
        <v>12.51</v>
      </c>
      <c r="AA140" s="33">
        <v>0</v>
      </c>
      <c r="AB140" s="33">
        <v>1.08</v>
      </c>
      <c r="AC140" s="33">
        <v>3.27</v>
      </c>
      <c r="AD140" s="33">
        <v>4.16</v>
      </c>
      <c r="AE140" s="33">
        <v>4</v>
      </c>
      <c r="AF140" s="56"/>
      <c r="AG140" s="56"/>
      <c r="AH140" s="56"/>
      <c r="AI140" s="56"/>
      <c r="AJ140" s="56"/>
      <c r="AK140" s="56"/>
      <c r="AL140" s="56">
        <v>537.49</v>
      </c>
      <c r="AM140" s="56"/>
      <c r="AN140" s="56"/>
      <c r="AO140" s="56">
        <v>1050.33</v>
      </c>
      <c r="AP140" s="56">
        <v>0</v>
      </c>
      <c r="AQ140" s="56">
        <v>0</v>
      </c>
      <c r="AR140" s="56">
        <v>0</v>
      </c>
      <c r="AS140" s="56">
        <v>0</v>
      </c>
      <c r="AT140" s="56">
        <v>0</v>
      </c>
      <c r="AU140" s="56">
        <v>0</v>
      </c>
      <c r="AV140" s="56">
        <v>0</v>
      </c>
      <c r="AW140" s="56">
        <v>0</v>
      </c>
      <c r="AX140" s="56">
        <v>0</v>
      </c>
      <c r="AY140" s="56">
        <v>0</v>
      </c>
      <c r="AZ140" s="56">
        <v>0</v>
      </c>
      <c r="BA140" s="56">
        <v>0</v>
      </c>
      <c r="BB140" s="56">
        <v>0</v>
      </c>
      <c r="BC140" s="56">
        <v>0</v>
      </c>
      <c r="BD140" s="56">
        <v>0</v>
      </c>
      <c r="BE140" s="56">
        <v>0</v>
      </c>
      <c r="BF140" s="96">
        <v>0</v>
      </c>
      <c r="BG140" s="56">
        <v>0</v>
      </c>
      <c r="BH140" s="56">
        <v>0</v>
      </c>
      <c r="BI140" s="56">
        <v>0</v>
      </c>
      <c r="BJ140" s="56">
        <v>0</v>
      </c>
      <c r="BK140" s="56">
        <v>0</v>
      </c>
      <c r="BL140" s="56">
        <v>0</v>
      </c>
      <c r="BM140" s="56">
        <v>0</v>
      </c>
      <c r="BN140" s="96">
        <v>10.26</v>
      </c>
      <c r="BO140" s="56">
        <v>828.12</v>
      </c>
      <c r="BP140" s="56">
        <v>315.27999999999997</v>
      </c>
      <c r="BQ140" s="56">
        <v>1050.33</v>
      </c>
      <c r="BR140" s="48">
        <f>SUM(BR281)/AQ279*AQ140</f>
        <v>0</v>
      </c>
      <c r="BS140" s="48">
        <f>SUM(BS281)/AR279*AR140</f>
        <v>0</v>
      </c>
      <c r="BT140" s="48">
        <f>SUM(BT281)/AS279*AS140</f>
        <v>0</v>
      </c>
      <c r="BU140" s="53"/>
      <c r="BV140" s="48">
        <f>SUM(BV281)/AU279*AU140</f>
        <v>0</v>
      </c>
      <c r="BW140" s="48">
        <f>SUM(BW281)/AV279*AV140</f>
        <v>0</v>
      </c>
      <c r="BX140" s="48">
        <f>SUM(BX281)/AW279*AW140</f>
        <v>0</v>
      </c>
      <c r="BY140" s="53"/>
      <c r="BZ140" s="48">
        <f>SUM(BZ281)/AY279*AY140</f>
        <v>0</v>
      </c>
      <c r="CA140" s="48">
        <f>SUM(CA281)/AZ279*AZ140</f>
        <v>0</v>
      </c>
      <c r="CB140" s="48">
        <f>SUM(CB281)/BA279*BA140</f>
        <v>0</v>
      </c>
      <c r="CC140" s="53"/>
      <c r="CD140" s="48">
        <f>SUM(CD281)/BC279*BC140</f>
        <v>0</v>
      </c>
      <c r="CE140" s="48">
        <f>SUM(CE281)/BD279*BD140</f>
        <v>0</v>
      </c>
      <c r="CF140" s="48">
        <f>SUM(CF281)/BE279*BE140</f>
        <v>0</v>
      </c>
      <c r="CG140" s="53"/>
      <c r="CH140" s="48">
        <f>SUM(CH281)/BG279*BG140</f>
        <v>0</v>
      </c>
      <c r="CI140" s="48">
        <f>SUM(CI281)/BH279*BH140</f>
        <v>0</v>
      </c>
      <c r="CJ140" s="48">
        <f>SUM(CJ281)/BI279*BI140</f>
        <v>0</v>
      </c>
      <c r="CK140" s="53"/>
      <c r="CL140" s="48">
        <f>SUM(CL281)/BK279*BK140</f>
        <v>0</v>
      </c>
      <c r="CM140" s="48">
        <f>SUM(CM281)/BL279*BL140</f>
        <v>0</v>
      </c>
      <c r="CN140" s="48">
        <f>SUM(CN281)/BM279*BM140</f>
        <v>0</v>
      </c>
      <c r="CO140" s="53"/>
      <c r="CP140" s="48">
        <f t="shared" si="11"/>
        <v>10.26</v>
      </c>
      <c r="CQ140" s="48">
        <f t="shared" si="12"/>
        <v>10.26</v>
      </c>
      <c r="CR140" s="48">
        <f t="shared" si="13"/>
        <v>0</v>
      </c>
      <c r="CS140" s="53"/>
      <c r="CT140" s="56"/>
      <c r="CU140" s="56"/>
      <c r="CV140" s="56"/>
      <c r="CW140" s="56"/>
      <c r="CX140" s="52"/>
      <c r="CY140" s="52">
        <v>2</v>
      </c>
      <c r="CZ140" s="52">
        <v>0</v>
      </c>
    </row>
    <row r="141" spans="1:104" x14ac:dyDescent="0.2">
      <c r="A141" s="56">
        <v>125</v>
      </c>
      <c r="B141" s="66" t="s">
        <v>211</v>
      </c>
      <c r="C141" s="56"/>
      <c r="D141" s="60" t="s">
        <v>20</v>
      </c>
      <c r="E141" s="32">
        <v>42736</v>
      </c>
      <c r="F141" s="32">
        <v>43100</v>
      </c>
      <c r="G141" s="60" t="s">
        <v>20</v>
      </c>
      <c r="H141" s="48">
        <v>19900</v>
      </c>
      <c r="I141" s="56"/>
      <c r="J141" s="56">
        <v>419.92</v>
      </c>
      <c r="K141" s="37">
        <f t="shared" si="10"/>
        <v>12142.5</v>
      </c>
      <c r="L141" s="56">
        <v>5772.66</v>
      </c>
      <c r="M141" s="56">
        <v>2462.8200000000002</v>
      </c>
      <c r="N141" s="56">
        <v>3907.02</v>
      </c>
      <c r="O141" s="56">
        <v>12583.67</v>
      </c>
      <c r="P141" s="37">
        <f t="shared" si="16"/>
        <v>12583.67</v>
      </c>
      <c r="Q141" s="37"/>
      <c r="R141" s="37"/>
      <c r="S141" s="37"/>
      <c r="T141" s="37"/>
      <c r="U141" s="37"/>
      <c r="V141" s="48">
        <v>21800</v>
      </c>
      <c r="W141" s="56">
        <v>-21.25</v>
      </c>
      <c r="X141" s="56">
        <v>0</v>
      </c>
      <c r="Y141" s="75">
        <v>79.400000000000006</v>
      </c>
      <c r="Z141" s="5">
        <f t="shared" si="15"/>
        <v>12.75</v>
      </c>
      <c r="AA141" s="33">
        <v>0</v>
      </c>
      <c r="AB141" s="33">
        <v>2.83</v>
      </c>
      <c r="AC141" s="33">
        <v>3.59</v>
      </c>
      <c r="AD141" s="33">
        <v>4.16</v>
      </c>
      <c r="AE141" s="33">
        <v>2.17</v>
      </c>
      <c r="AF141" s="56"/>
      <c r="AG141" s="56"/>
      <c r="AH141" s="56"/>
      <c r="AI141" s="56"/>
      <c r="AJ141" s="56"/>
      <c r="AK141" s="56"/>
      <c r="AL141" s="56">
        <v>186.37</v>
      </c>
      <c r="AM141" s="56"/>
      <c r="AN141" s="56"/>
      <c r="AO141" s="56">
        <v>190.33</v>
      </c>
      <c r="AP141" s="56">
        <v>65.760000000000005</v>
      </c>
      <c r="AQ141" s="56">
        <v>3607.89</v>
      </c>
      <c r="AR141" s="56">
        <v>3593.97</v>
      </c>
      <c r="AS141" s="56">
        <v>162.75</v>
      </c>
      <c r="AT141" s="56">
        <v>0</v>
      </c>
      <c r="AU141" s="56">
        <v>0</v>
      </c>
      <c r="AV141" s="56">
        <v>0</v>
      </c>
      <c r="AW141" s="56">
        <v>0</v>
      </c>
      <c r="AX141" s="56">
        <v>0</v>
      </c>
      <c r="AY141" s="56">
        <v>0</v>
      </c>
      <c r="AZ141" s="56">
        <v>0</v>
      </c>
      <c r="BA141" s="56">
        <v>0</v>
      </c>
      <c r="BB141" s="56">
        <v>0</v>
      </c>
      <c r="BC141" s="56">
        <v>0</v>
      </c>
      <c r="BD141" s="56">
        <v>0</v>
      </c>
      <c r="BE141" s="56">
        <v>0</v>
      </c>
      <c r="BF141" s="96">
        <v>0</v>
      </c>
      <c r="BG141" s="56">
        <v>0</v>
      </c>
      <c r="BH141" s="56">
        <v>0</v>
      </c>
      <c r="BI141" s="56">
        <v>0</v>
      </c>
      <c r="BJ141" s="56">
        <v>0</v>
      </c>
      <c r="BK141" s="56">
        <v>0</v>
      </c>
      <c r="BL141" s="56">
        <v>0</v>
      </c>
      <c r="BM141" s="56">
        <v>0</v>
      </c>
      <c r="BN141" s="96">
        <v>8.2080000000000002</v>
      </c>
      <c r="BO141" s="56">
        <v>662.52</v>
      </c>
      <c r="BP141" s="56">
        <v>672.48</v>
      </c>
      <c r="BQ141" s="56">
        <v>27.58</v>
      </c>
      <c r="BR141" s="48">
        <f>SUM(BR281)/AQ279*AQ141</f>
        <v>3412.4549173697087</v>
      </c>
      <c r="BS141" s="48">
        <f>SUM(BS281)/AR279*AR141</f>
        <v>3766.0276683724906</v>
      </c>
      <c r="BT141" s="48">
        <f>SUM(BT281)/AS279*AS141</f>
        <v>21.165048093776253</v>
      </c>
      <c r="BU141" s="53"/>
      <c r="BV141" s="48">
        <f>SUM(BV281)/AU279*AU141</f>
        <v>0</v>
      </c>
      <c r="BW141" s="48">
        <f>SUM(BW281)/AV279*AV141</f>
        <v>0</v>
      </c>
      <c r="BX141" s="48">
        <f>SUM(BX281)/AW279*AW141</f>
        <v>0</v>
      </c>
      <c r="BY141" s="53"/>
      <c r="BZ141" s="48">
        <f>SUM(BZ281)/AY279*AY141</f>
        <v>0</v>
      </c>
      <c r="CA141" s="48">
        <f>SUM(CA281)/AZ279*AZ141</f>
        <v>0</v>
      </c>
      <c r="CB141" s="48">
        <f>SUM(CB281)/BA279*BA141</f>
        <v>0</v>
      </c>
      <c r="CC141" s="53"/>
      <c r="CD141" s="48">
        <f>SUM(CD281)/BC279*BC141</f>
        <v>0</v>
      </c>
      <c r="CE141" s="48">
        <f>SUM(CE281)/BD279*BD141</f>
        <v>0</v>
      </c>
      <c r="CF141" s="48">
        <f>SUM(CF281)/BE279*BE141</f>
        <v>0</v>
      </c>
      <c r="CG141" s="53"/>
      <c r="CH141" s="48">
        <f>SUM(CH281)/BG279*BG141</f>
        <v>0</v>
      </c>
      <c r="CI141" s="48">
        <f>SUM(CI281)/BH279*BH141</f>
        <v>0</v>
      </c>
      <c r="CJ141" s="48">
        <f>SUM(CJ281)/BI279*BI141</f>
        <v>0</v>
      </c>
      <c r="CK141" s="53"/>
      <c r="CL141" s="48">
        <f>SUM(CL281)/BK279*BK141</f>
        <v>0</v>
      </c>
      <c r="CM141" s="48">
        <f>SUM(CM281)/BL279*BL141</f>
        <v>0</v>
      </c>
      <c r="CN141" s="48">
        <f>SUM(CN281)/BM279*BM141</f>
        <v>0</v>
      </c>
      <c r="CO141" s="53"/>
      <c r="CP141" s="48">
        <f t="shared" si="11"/>
        <v>8.2080000000000002</v>
      </c>
      <c r="CQ141" s="48">
        <f t="shared" si="12"/>
        <v>8.2080000000000002</v>
      </c>
      <c r="CR141" s="48">
        <f t="shared" si="13"/>
        <v>0</v>
      </c>
      <c r="CS141" s="53"/>
      <c r="CT141" s="56"/>
      <c r="CU141" s="56"/>
      <c r="CV141" s="56"/>
      <c r="CW141" s="56"/>
      <c r="CX141" s="52"/>
      <c r="CY141" s="52"/>
      <c r="CZ141" s="52"/>
    </row>
    <row r="142" spans="1:104" x14ac:dyDescent="0.2">
      <c r="A142" s="56">
        <v>126</v>
      </c>
      <c r="B142" s="66" t="s">
        <v>212</v>
      </c>
      <c r="C142" s="56"/>
      <c r="D142" s="60" t="s">
        <v>20</v>
      </c>
      <c r="E142" s="32">
        <v>42736</v>
      </c>
      <c r="F142" s="32">
        <v>43100</v>
      </c>
      <c r="G142" s="60" t="s">
        <v>20</v>
      </c>
      <c r="H142" s="48">
        <v>10000</v>
      </c>
      <c r="I142" s="56"/>
      <c r="J142" s="56">
        <v>20299.05</v>
      </c>
      <c r="K142" s="37">
        <f t="shared" ref="K142:K205" si="17">SUM(L142:N142)</f>
        <v>6649.41</v>
      </c>
      <c r="L142" s="56">
        <v>1908.49</v>
      </c>
      <c r="M142" s="56">
        <v>2639.94</v>
      </c>
      <c r="N142" s="56">
        <v>2100.98</v>
      </c>
      <c r="O142" s="56">
        <v>3338.46</v>
      </c>
      <c r="P142" s="37">
        <f t="shared" si="16"/>
        <v>3338.46</v>
      </c>
      <c r="Q142" s="37"/>
      <c r="R142" s="37"/>
      <c r="S142" s="37"/>
      <c r="T142" s="37"/>
      <c r="U142" s="37"/>
      <c r="V142" s="48">
        <v>9200</v>
      </c>
      <c r="W142" s="56"/>
      <c r="X142" s="56">
        <v>23610</v>
      </c>
      <c r="Y142" s="75">
        <v>97.8</v>
      </c>
      <c r="Z142" s="5">
        <f t="shared" si="15"/>
        <v>0</v>
      </c>
      <c r="AA142" s="33">
        <v>0</v>
      </c>
      <c r="AB142" s="33">
        <v>0</v>
      </c>
      <c r="AC142" s="33">
        <v>0</v>
      </c>
      <c r="AD142" s="33">
        <v>0</v>
      </c>
      <c r="AE142" s="33">
        <v>0</v>
      </c>
      <c r="AF142" s="56"/>
      <c r="AG142" s="56"/>
      <c r="AH142" s="56"/>
      <c r="AI142" s="56"/>
      <c r="AJ142" s="56"/>
      <c r="AK142" s="56"/>
      <c r="AL142" s="56">
        <v>319.64</v>
      </c>
      <c r="AM142" s="56"/>
      <c r="AN142" s="56"/>
      <c r="AO142" s="56">
        <v>375.38</v>
      </c>
      <c r="AP142" s="56">
        <v>0</v>
      </c>
      <c r="AQ142" s="56">
        <v>0</v>
      </c>
      <c r="AR142" s="56">
        <v>0</v>
      </c>
      <c r="AS142" s="56">
        <v>0</v>
      </c>
      <c r="AT142" s="56">
        <v>0</v>
      </c>
      <c r="AU142" s="56">
        <v>0</v>
      </c>
      <c r="AV142" s="56">
        <v>0</v>
      </c>
      <c r="AW142" s="56">
        <v>0</v>
      </c>
      <c r="AX142" s="56">
        <v>0</v>
      </c>
      <c r="AY142" s="56">
        <v>0</v>
      </c>
      <c r="AZ142" s="56">
        <v>0</v>
      </c>
      <c r="BA142" s="56">
        <v>0</v>
      </c>
      <c r="BB142" s="56">
        <v>0</v>
      </c>
      <c r="BC142" s="56">
        <v>0</v>
      </c>
      <c r="BD142" s="56">
        <v>0</v>
      </c>
      <c r="BE142" s="56">
        <v>0</v>
      </c>
      <c r="BF142" s="96">
        <v>0</v>
      </c>
      <c r="BG142" s="56">
        <v>0</v>
      </c>
      <c r="BH142" s="56">
        <v>0</v>
      </c>
      <c r="BI142" s="56">
        <v>0</v>
      </c>
      <c r="BJ142" s="56">
        <v>0</v>
      </c>
      <c r="BK142" s="56">
        <v>0</v>
      </c>
      <c r="BL142" s="56">
        <v>0</v>
      </c>
      <c r="BM142" s="56">
        <v>0</v>
      </c>
      <c r="BN142" s="96">
        <v>3.177</v>
      </c>
      <c r="BO142" s="56">
        <v>246.78</v>
      </c>
      <c r="BP142" s="56">
        <v>191.04</v>
      </c>
      <c r="BQ142" s="56">
        <v>375.38</v>
      </c>
      <c r="BR142" s="48">
        <f>SUM(BR281)/AQ279*AQ142</f>
        <v>0</v>
      </c>
      <c r="BS142" s="48">
        <f>SUM(BS281)/AR279*AR142</f>
        <v>0</v>
      </c>
      <c r="BT142" s="48">
        <f>SUM(BT281)/AS279*AS142</f>
        <v>0</v>
      </c>
      <c r="BU142" s="53"/>
      <c r="BV142" s="48">
        <f>SUM(BV281)/AU279*AU142</f>
        <v>0</v>
      </c>
      <c r="BW142" s="48">
        <f>SUM(BW281)/AV279*AV142</f>
        <v>0</v>
      </c>
      <c r="BX142" s="48">
        <f>SUM(BX281)/AW279*AW142</f>
        <v>0</v>
      </c>
      <c r="BY142" s="53"/>
      <c r="BZ142" s="48">
        <f>SUM(BZ281)/AY279*AY142</f>
        <v>0</v>
      </c>
      <c r="CA142" s="48">
        <f>SUM(CA281)/AZ279*AZ142</f>
        <v>0</v>
      </c>
      <c r="CB142" s="48">
        <f>SUM(CB281)/BA279*BA142</f>
        <v>0</v>
      </c>
      <c r="CC142" s="53"/>
      <c r="CD142" s="48">
        <f>SUM(CD281)/BC279*BC142</f>
        <v>0</v>
      </c>
      <c r="CE142" s="48">
        <f>SUM(CE281)/BD279*BD142</f>
        <v>0</v>
      </c>
      <c r="CF142" s="48">
        <f>SUM(CF281)/BE279*BE142</f>
        <v>0</v>
      </c>
      <c r="CG142" s="53"/>
      <c r="CH142" s="48">
        <f>SUM(CH281)/BG279*BG142</f>
        <v>0</v>
      </c>
      <c r="CI142" s="48">
        <f>SUM(CI281)/BH279*BH142</f>
        <v>0</v>
      </c>
      <c r="CJ142" s="48">
        <f>SUM(CJ281)/BI279*BI142</f>
        <v>0</v>
      </c>
      <c r="CK142" s="53"/>
      <c r="CL142" s="48">
        <f>SUM(CL281)/BK279*BK142</f>
        <v>0</v>
      </c>
      <c r="CM142" s="48">
        <f>SUM(CM281)/BL279*BL142</f>
        <v>0</v>
      </c>
      <c r="CN142" s="48">
        <f>SUM(CN281)/BM279*BM142</f>
        <v>0</v>
      </c>
      <c r="CO142" s="53"/>
      <c r="CP142" s="48">
        <f t="shared" si="11"/>
        <v>3.177</v>
      </c>
      <c r="CQ142" s="48">
        <f t="shared" si="12"/>
        <v>3.177</v>
      </c>
      <c r="CR142" s="48">
        <f t="shared" si="13"/>
        <v>0</v>
      </c>
      <c r="CS142" s="53"/>
      <c r="CT142" s="56"/>
      <c r="CU142" s="56"/>
      <c r="CV142" s="56"/>
      <c r="CW142" s="56"/>
      <c r="CX142" s="52"/>
      <c r="CY142" s="52">
        <v>2</v>
      </c>
      <c r="CZ142" s="52">
        <v>0</v>
      </c>
    </row>
    <row r="143" spans="1:104" x14ac:dyDescent="0.2">
      <c r="A143" s="56">
        <v>127</v>
      </c>
      <c r="B143" s="66" t="s">
        <v>213</v>
      </c>
      <c r="C143" s="56"/>
      <c r="D143" s="60" t="s">
        <v>20</v>
      </c>
      <c r="E143" s="32">
        <v>42736</v>
      </c>
      <c r="F143" s="32">
        <v>43100</v>
      </c>
      <c r="G143" s="60" t="s">
        <v>20</v>
      </c>
      <c r="H143" s="48">
        <v>73900</v>
      </c>
      <c r="I143" s="56"/>
      <c r="J143" s="56">
        <v>89349.2</v>
      </c>
      <c r="K143" s="37">
        <f t="shared" si="17"/>
        <v>199769.15999999997</v>
      </c>
      <c r="L143" s="56">
        <v>112494.84</v>
      </c>
      <c r="M143" s="56">
        <v>47658.239999999998</v>
      </c>
      <c r="N143" s="56">
        <v>39616.080000000002</v>
      </c>
      <c r="O143" s="56">
        <v>194021.92</v>
      </c>
      <c r="P143" s="37">
        <f t="shared" si="16"/>
        <v>194021.92</v>
      </c>
      <c r="Q143" s="37"/>
      <c r="R143" s="37"/>
      <c r="S143" s="37"/>
      <c r="T143" s="37"/>
      <c r="U143" s="37"/>
      <c r="V143" s="48">
        <v>118400</v>
      </c>
      <c r="W143" s="56"/>
      <c r="X143" s="56">
        <v>95096.44</v>
      </c>
      <c r="Y143" s="75">
        <v>78.599999999999994</v>
      </c>
      <c r="Z143" s="5">
        <f t="shared" si="15"/>
        <v>20.53</v>
      </c>
      <c r="AA143" s="33">
        <v>2.39</v>
      </c>
      <c r="AB143" s="33">
        <v>3.95</v>
      </c>
      <c r="AC143" s="33">
        <v>6.03</v>
      </c>
      <c r="AD143" s="33">
        <v>4.16</v>
      </c>
      <c r="AE143" s="33">
        <v>4</v>
      </c>
      <c r="AF143" s="56"/>
      <c r="AG143" s="56"/>
      <c r="AH143" s="56"/>
      <c r="AI143" s="56"/>
      <c r="AJ143" s="56"/>
      <c r="AK143" s="56"/>
      <c r="AL143" s="56">
        <v>55295.96</v>
      </c>
      <c r="AM143" s="56"/>
      <c r="AN143" s="56"/>
      <c r="AO143" s="56">
        <v>56408.36</v>
      </c>
      <c r="AP143" s="56">
        <v>2067.83</v>
      </c>
      <c r="AQ143" s="56">
        <v>83902.38</v>
      </c>
      <c r="AR143" s="56">
        <v>84992.87</v>
      </c>
      <c r="AS143" s="56">
        <v>31960.43</v>
      </c>
      <c r="AT143" s="56">
        <v>2067.828</v>
      </c>
      <c r="AU143" s="56">
        <v>51019.94</v>
      </c>
      <c r="AV143" s="56">
        <v>51886.32</v>
      </c>
      <c r="AW143" s="56">
        <v>19356.310000000001</v>
      </c>
      <c r="AX143" s="56">
        <v>0</v>
      </c>
      <c r="AY143" s="56">
        <v>0</v>
      </c>
      <c r="AZ143" s="56">
        <v>0</v>
      </c>
      <c r="BA143" s="56">
        <v>0</v>
      </c>
      <c r="BB143" s="56">
        <v>0</v>
      </c>
      <c r="BC143" s="56">
        <v>0</v>
      </c>
      <c r="BD143" s="56">
        <v>0</v>
      </c>
      <c r="BE143" s="56">
        <v>0</v>
      </c>
      <c r="BF143" s="96">
        <v>23527</v>
      </c>
      <c r="BG143" s="56">
        <v>79334.820000000007</v>
      </c>
      <c r="BH143" s="56">
        <v>59463.06</v>
      </c>
      <c r="BI143" s="56">
        <v>19871.759999999998</v>
      </c>
      <c r="BJ143" s="56">
        <v>0</v>
      </c>
      <c r="BK143" s="56">
        <v>0</v>
      </c>
      <c r="BL143" s="56">
        <v>0</v>
      </c>
      <c r="BM143" s="56">
        <v>0</v>
      </c>
      <c r="BN143" s="96">
        <v>81.688000000000002</v>
      </c>
      <c r="BO143" s="56">
        <v>6592.15</v>
      </c>
      <c r="BP143" s="56">
        <v>6566.87</v>
      </c>
      <c r="BQ143" s="56">
        <v>2047.63</v>
      </c>
      <c r="BR143" s="48">
        <f>SUM(BR281)/AQ279*AQ143</f>
        <v>79357.488507139045</v>
      </c>
      <c r="BS143" s="48">
        <f>SUM(BS281)/AR279*AR143</f>
        <v>89061.817442657062</v>
      </c>
      <c r="BT143" s="48">
        <f>SUM(BT281)/AS279*AS143</f>
        <v>4156.3381754087213</v>
      </c>
      <c r="BU143" s="53"/>
      <c r="BV143" s="48">
        <f>SUM(BV281)/AU279*AU143</f>
        <v>51398.324367358364</v>
      </c>
      <c r="BW143" s="48">
        <f>SUM(BW281)/AV279*AV143</f>
        <v>55529.889706240305</v>
      </c>
      <c r="BX143" s="48">
        <f>SUM(BX281)/AW279*AW143</f>
        <v>4548.8363664287199</v>
      </c>
      <c r="BY143" s="53"/>
      <c r="BZ143" s="48">
        <f>SUM(BZ281)/AY279*AY143</f>
        <v>0</v>
      </c>
      <c r="CA143" s="48">
        <f>SUM(CA281)/AZ279*AZ143</f>
        <v>0</v>
      </c>
      <c r="CB143" s="48">
        <f>SUM(CB281)/BA279*BA143</f>
        <v>0</v>
      </c>
      <c r="CC143" s="53"/>
      <c r="CD143" s="48">
        <f>SUM(CD281)/BC279*BC143</f>
        <v>0</v>
      </c>
      <c r="CE143" s="48">
        <f>SUM(CE281)/BD279*BD143</f>
        <v>0</v>
      </c>
      <c r="CF143" s="48">
        <f>SUM(CF281)/BE279*BE143</f>
        <v>0</v>
      </c>
      <c r="CG143" s="53"/>
      <c r="CH143" s="48">
        <f>SUM(CH281)/BG279*BG143</f>
        <v>84862.866922984831</v>
      </c>
      <c r="CI143" s="48">
        <f>SUM(CI281)/BH279*BH143</f>
        <v>75309.878296179668</v>
      </c>
      <c r="CJ143" s="48">
        <f>SUM(CJ281)/BI279*BI143</f>
        <v>4076.4670695564578</v>
      </c>
      <c r="CK143" s="53"/>
      <c r="CL143" s="48">
        <f>SUM(CL281)/BK279*BK143</f>
        <v>0</v>
      </c>
      <c r="CM143" s="48">
        <f>SUM(CM281)/BL279*BL143</f>
        <v>0</v>
      </c>
      <c r="CN143" s="48">
        <f>SUM(CN281)/BM279*BM143</f>
        <v>0</v>
      </c>
      <c r="CO143" s="53"/>
      <c r="CP143" s="48">
        <f t="shared" ref="CP143:CP206" si="18">SUM(BN143)</f>
        <v>81.688000000000002</v>
      </c>
      <c r="CQ143" s="48">
        <f t="shared" ref="CQ143:CQ206" si="19">SUM(CP143)</f>
        <v>81.688000000000002</v>
      </c>
      <c r="CR143" s="48">
        <f t="shared" ref="CR143:CR206" si="20">SUM(CP143-CQ143)</f>
        <v>0</v>
      </c>
      <c r="CS143" s="53"/>
      <c r="CT143" s="56"/>
      <c r="CU143" s="56"/>
      <c r="CV143" s="56"/>
      <c r="CW143" s="56"/>
      <c r="CX143" s="52"/>
      <c r="CY143" s="52">
        <v>6</v>
      </c>
      <c r="CZ143" s="52">
        <v>67234</v>
      </c>
    </row>
    <row r="144" spans="1:104" x14ac:dyDescent="0.2">
      <c r="A144" s="56">
        <v>128</v>
      </c>
      <c r="B144" s="66" t="s">
        <v>214</v>
      </c>
      <c r="C144" s="56"/>
      <c r="D144" s="60" t="s">
        <v>20</v>
      </c>
      <c r="E144" s="32">
        <v>42736</v>
      </c>
      <c r="F144" s="32">
        <v>43100</v>
      </c>
      <c r="G144" s="60" t="s">
        <v>20</v>
      </c>
      <c r="H144" s="48">
        <v>29700</v>
      </c>
      <c r="I144" s="56"/>
      <c r="J144" s="56">
        <v>37929.56</v>
      </c>
      <c r="K144" s="37">
        <f t="shared" si="17"/>
        <v>126875.81999999999</v>
      </c>
      <c r="L144" s="56">
        <v>67680.72</v>
      </c>
      <c r="M144" s="56">
        <v>32325.119999999999</v>
      </c>
      <c r="N144" s="56">
        <v>26869.98</v>
      </c>
      <c r="O144" s="56">
        <v>132789.09</v>
      </c>
      <c r="P144" s="37">
        <f t="shared" si="16"/>
        <v>132789.09</v>
      </c>
      <c r="Q144" s="37"/>
      <c r="R144" s="37"/>
      <c r="S144" s="37"/>
      <c r="T144" s="37"/>
      <c r="U144" s="37"/>
      <c r="V144" s="48">
        <v>24600</v>
      </c>
      <c r="W144" s="56"/>
      <c r="X144" s="56">
        <v>32016.29</v>
      </c>
      <c r="Y144" s="75">
        <v>347.2</v>
      </c>
      <c r="Z144" s="5">
        <f t="shared" si="15"/>
        <v>19.310000000000002</v>
      </c>
      <c r="AA144" s="33">
        <v>0</v>
      </c>
      <c r="AB144" s="33">
        <v>5.12</v>
      </c>
      <c r="AC144" s="33">
        <v>6.03</v>
      </c>
      <c r="AD144" s="33">
        <v>4.16</v>
      </c>
      <c r="AE144" s="33">
        <v>4</v>
      </c>
      <c r="AF144" s="56"/>
      <c r="AG144" s="56"/>
      <c r="AH144" s="56"/>
      <c r="AI144" s="56"/>
      <c r="AJ144" s="56"/>
      <c r="AK144" s="56"/>
      <c r="AL144" s="56">
        <v>92899.91</v>
      </c>
      <c r="AM144" s="56"/>
      <c r="AN144" s="56"/>
      <c r="AO144" s="56">
        <v>134448.24</v>
      </c>
      <c r="AP144" s="56">
        <v>2206.16</v>
      </c>
      <c r="AQ144" s="56">
        <v>101878.3</v>
      </c>
      <c r="AR144" s="56">
        <v>69867.33</v>
      </c>
      <c r="AS144" s="56">
        <v>43429.42</v>
      </c>
      <c r="AT144" s="56">
        <v>2206.1579999999999</v>
      </c>
      <c r="AU144" s="56">
        <v>55512.41</v>
      </c>
      <c r="AV144" s="56">
        <v>35729.24</v>
      </c>
      <c r="AW144" s="56">
        <v>26520.93</v>
      </c>
      <c r="AX144" s="56">
        <v>138.47499999999999</v>
      </c>
      <c r="AY144" s="56">
        <v>244300.77</v>
      </c>
      <c r="AZ144" s="56">
        <v>255056.94</v>
      </c>
      <c r="BA144" s="56">
        <v>63275.74</v>
      </c>
      <c r="BB144" s="56">
        <v>0</v>
      </c>
      <c r="BC144" s="56">
        <v>0</v>
      </c>
      <c r="BD144" s="56">
        <v>0</v>
      </c>
      <c r="BE144" s="56">
        <v>0</v>
      </c>
      <c r="BF144" s="96">
        <v>11771.733</v>
      </c>
      <c r="BG144" s="56">
        <v>40035.01</v>
      </c>
      <c r="BH144" s="56">
        <v>28065.88</v>
      </c>
      <c r="BI144" s="56">
        <v>11969.13</v>
      </c>
      <c r="BJ144" s="56">
        <v>0</v>
      </c>
      <c r="BK144" s="56">
        <v>0</v>
      </c>
      <c r="BL144" s="56">
        <v>0</v>
      </c>
      <c r="BM144" s="56">
        <v>0</v>
      </c>
      <c r="BN144" s="96">
        <v>46.264000000000003</v>
      </c>
      <c r="BO144" s="56">
        <v>3741</v>
      </c>
      <c r="BP144" s="56">
        <v>3824.29</v>
      </c>
      <c r="BQ144" s="56">
        <v>628.5</v>
      </c>
      <c r="BR144" s="48">
        <f>SUM(BR281)/AQ279*AQ144</f>
        <v>96359.674438041737</v>
      </c>
      <c r="BS144" s="48">
        <f>SUM(BS281)/AR279*AR144</f>
        <v>73212.157557050101</v>
      </c>
      <c r="BT144" s="48">
        <f>SUM(BT281)/AS279*AS144</f>
        <v>5647.8387894611869</v>
      </c>
      <c r="BU144" s="53"/>
      <c r="BV144" s="48">
        <f>SUM(BV281)/AU279*AU144</f>
        <v>55924.112329292984</v>
      </c>
      <c r="BW144" s="48">
        <f>SUM(BW281)/AV279*AV144</f>
        <v>38238.224574180422</v>
      </c>
      <c r="BX144" s="48">
        <f>SUM(BX281)/AW279*AW144</f>
        <v>6232.5603824029704</v>
      </c>
      <c r="BY144" s="53"/>
      <c r="BZ144" s="48">
        <f>SUM(BZ281)/AY279*AY144</f>
        <v>245415.26630635504</v>
      </c>
      <c r="CA144" s="48">
        <f>SUM(CA281)/AZ279*AZ144</f>
        <v>259587.35083596036</v>
      </c>
      <c r="CB144" s="48">
        <f>SUM(CB281)/BA279*BA144</f>
        <v>18966.753731515011</v>
      </c>
      <c r="CC144" s="53"/>
      <c r="CD144" s="48">
        <f>SUM(CD281)/BC279*BC144</f>
        <v>0</v>
      </c>
      <c r="CE144" s="48">
        <f>SUM(CE281)/BD279*BD144</f>
        <v>0</v>
      </c>
      <c r="CF144" s="48">
        <f>SUM(CF281)/BE279*BE144</f>
        <v>0</v>
      </c>
      <c r="CG144" s="53"/>
      <c r="CH144" s="48">
        <f>SUM(CH281)/BG279*BG144</f>
        <v>42824.647814041389</v>
      </c>
      <c r="CI144" s="48">
        <f>SUM(CI281)/BH279*BH144</f>
        <v>35545.395865520266</v>
      </c>
      <c r="CJ144" s="48">
        <f>SUM(CJ281)/BI279*BI144</f>
        <v>2455.3318023285451</v>
      </c>
      <c r="CK144" s="53"/>
      <c r="CL144" s="48">
        <f>SUM(CL281)/BK279*BK144</f>
        <v>0</v>
      </c>
      <c r="CM144" s="48">
        <f>SUM(CM281)/BL279*BL144</f>
        <v>0</v>
      </c>
      <c r="CN144" s="48">
        <f>SUM(CN281)/BM279*BM144</f>
        <v>0</v>
      </c>
      <c r="CO144" s="53"/>
      <c r="CP144" s="48">
        <f t="shared" si="18"/>
        <v>46.264000000000003</v>
      </c>
      <c r="CQ144" s="48">
        <f t="shared" si="19"/>
        <v>46.264000000000003</v>
      </c>
      <c r="CR144" s="48">
        <f t="shared" si="20"/>
        <v>0</v>
      </c>
      <c r="CS144" s="53"/>
      <c r="CT144" s="56"/>
      <c r="CU144" s="56"/>
      <c r="CV144" s="56"/>
      <c r="CW144" s="56"/>
      <c r="CX144" s="52"/>
      <c r="CY144" s="52">
        <v>2</v>
      </c>
      <c r="CZ144" s="52">
        <v>12000</v>
      </c>
    </row>
    <row r="145" spans="1:108" x14ac:dyDescent="0.2">
      <c r="A145" s="56">
        <v>129</v>
      </c>
      <c r="B145" s="66" t="s">
        <v>215</v>
      </c>
      <c r="C145" s="56"/>
      <c r="D145" s="60" t="s">
        <v>20</v>
      </c>
      <c r="E145" s="32">
        <v>42736</v>
      </c>
      <c r="F145" s="32">
        <v>43100</v>
      </c>
      <c r="G145" s="60" t="s">
        <v>20</v>
      </c>
      <c r="H145" s="48">
        <v>39400</v>
      </c>
      <c r="I145" s="56"/>
      <c r="J145" s="56">
        <v>925.09</v>
      </c>
      <c r="K145" s="37">
        <f t="shared" si="17"/>
        <v>49458.36</v>
      </c>
      <c r="L145" s="56">
        <v>23806.799999999999</v>
      </c>
      <c r="M145" s="56">
        <v>11215.8</v>
      </c>
      <c r="N145" s="56">
        <v>14435.76</v>
      </c>
      <c r="O145" s="56">
        <v>48240.2</v>
      </c>
      <c r="P145" s="37">
        <f t="shared" si="16"/>
        <v>48240.2</v>
      </c>
      <c r="Q145" s="37"/>
      <c r="R145" s="37"/>
      <c r="S145" s="37"/>
      <c r="T145" s="37"/>
      <c r="U145" s="37"/>
      <c r="V145" s="48">
        <v>49400</v>
      </c>
      <c r="W145" s="56"/>
      <c r="X145" s="56">
        <v>2143.25</v>
      </c>
      <c r="Y145" s="75">
        <v>94.1</v>
      </c>
      <c r="Z145" s="5">
        <f t="shared" si="15"/>
        <v>14</v>
      </c>
      <c r="AA145" s="33">
        <v>0</v>
      </c>
      <c r="AB145" s="33">
        <v>3.95</v>
      </c>
      <c r="AC145" s="33">
        <v>3.59</v>
      </c>
      <c r="AD145" s="33">
        <v>4.16</v>
      </c>
      <c r="AE145" s="33">
        <v>2.2999999999999998</v>
      </c>
      <c r="AF145" s="56"/>
      <c r="AG145" s="56"/>
      <c r="AH145" s="56"/>
      <c r="AI145" s="56"/>
      <c r="AJ145" s="56"/>
      <c r="AK145" s="56"/>
      <c r="AL145" s="56">
        <v>485.06</v>
      </c>
      <c r="AM145" s="56"/>
      <c r="AN145" s="56"/>
      <c r="AO145" s="56">
        <v>1948.5</v>
      </c>
      <c r="AP145" s="56">
        <v>457.69</v>
      </c>
      <c r="AQ145" s="56">
        <v>21537.84</v>
      </c>
      <c r="AR145" s="56">
        <v>20752.71</v>
      </c>
      <c r="AS145" s="56">
        <v>1076.75</v>
      </c>
      <c r="AT145" s="56">
        <v>457.69400000000002</v>
      </c>
      <c r="AU145" s="56">
        <v>12284.63</v>
      </c>
      <c r="AV145" s="56">
        <v>11985.56</v>
      </c>
      <c r="AW145" s="56">
        <v>459.73</v>
      </c>
      <c r="AX145" s="56">
        <v>0</v>
      </c>
      <c r="AY145" s="56">
        <v>0</v>
      </c>
      <c r="AZ145" s="56">
        <v>0</v>
      </c>
      <c r="BA145" s="56">
        <v>0</v>
      </c>
      <c r="BB145" s="56">
        <v>0</v>
      </c>
      <c r="BC145" s="56">
        <v>0</v>
      </c>
      <c r="BD145" s="56">
        <v>0</v>
      </c>
      <c r="BE145" s="56">
        <v>0</v>
      </c>
      <c r="BF145" s="96">
        <v>7938</v>
      </c>
      <c r="BG145" s="56">
        <v>26673.93</v>
      </c>
      <c r="BH145" s="56">
        <v>26512.84</v>
      </c>
      <c r="BI145" s="56">
        <v>161.09</v>
      </c>
      <c r="BJ145" s="56">
        <v>0</v>
      </c>
      <c r="BK145" s="56">
        <v>0</v>
      </c>
      <c r="BL145" s="56">
        <v>0</v>
      </c>
      <c r="BM145" s="56">
        <v>0</v>
      </c>
      <c r="BN145" s="96">
        <v>14.805</v>
      </c>
      <c r="BO145" s="56">
        <v>1196.6500000000001</v>
      </c>
      <c r="BP145" s="56">
        <v>1143.22</v>
      </c>
      <c r="BQ145" s="56">
        <v>86.21</v>
      </c>
      <c r="BR145" s="48">
        <f>SUM(BR281)/AQ279*AQ145</f>
        <v>20371.160988145981</v>
      </c>
      <c r="BS145" s="48">
        <f>SUM(BS281)/AR279*AR145</f>
        <v>21746.224941696917</v>
      </c>
      <c r="BT145" s="48">
        <f>SUM(BT281)/AS279*AS145</f>
        <v>140.02743800290986</v>
      </c>
      <c r="BU145" s="53"/>
      <c r="BV145" s="48">
        <f>SUM(BV281)/AU279*AU145</f>
        <v>12375.737750240034</v>
      </c>
      <c r="BW145" s="48">
        <f>SUM(BW281)/AV279*AV145</f>
        <v>12827.211967769645</v>
      </c>
      <c r="BX145" s="48">
        <f>SUM(BX281)/AW279*AW145</f>
        <v>108.03900860950644</v>
      </c>
      <c r="BY145" s="53"/>
      <c r="BZ145" s="48">
        <f>SUM(BZ281)/AY279*AY145</f>
        <v>0</v>
      </c>
      <c r="CA145" s="48">
        <f>SUM(CA281)/AZ279*AZ145</f>
        <v>0</v>
      </c>
      <c r="CB145" s="48">
        <f>SUM(CB281)/BA279*BA145</f>
        <v>0</v>
      </c>
      <c r="CC145" s="53"/>
      <c r="CD145" s="48">
        <f>SUM(CD281)/BC279*BC145</f>
        <v>0</v>
      </c>
      <c r="CE145" s="48">
        <f>SUM(CE281)/BD279*BD145</f>
        <v>0</v>
      </c>
      <c r="CF145" s="48">
        <f>SUM(CF281)/BE279*BE145</f>
        <v>0</v>
      </c>
      <c r="CG145" s="53"/>
      <c r="CH145" s="48">
        <f>SUM(CH281)/BG279*BG145</f>
        <v>28532.568321236664</v>
      </c>
      <c r="CI145" s="48">
        <f>SUM(CI281)/BH279*BH145</f>
        <v>33578.472982824707</v>
      </c>
      <c r="CJ145" s="48">
        <f>SUM(CJ281)/BI279*BI145</f>
        <v>33.045793640565797</v>
      </c>
      <c r="CK145" s="53"/>
      <c r="CL145" s="48">
        <f>SUM(CL281)/BK279*BK145</f>
        <v>0</v>
      </c>
      <c r="CM145" s="48">
        <f>SUM(CM281)/BL279*BL145</f>
        <v>0</v>
      </c>
      <c r="CN145" s="48">
        <f>SUM(CN281)/BM279*BM145</f>
        <v>0</v>
      </c>
      <c r="CO145" s="53"/>
      <c r="CP145" s="48">
        <f t="shared" si="18"/>
        <v>14.805</v>
      </c>
      <c r="CQ145" s="48">
        <f t="shared" si="19"/>
        <v>14.805</v>
      </c>
      <c r="CR145" s="48">
        <f t="shared" si="20"/>
        <v>0</v>
      </c>
      <c r="CS145" s="53"/>
      <c r="CT145" s="56"/>
      <c r="CU145" s="56"/>
      <c r="CV145" s="56"/>
      <c r="CW145" s="56"/>
      <c r="CX145" s="52"/>
      <c r="CY145" s="52"/>
      <c r="CZ145" s="52"/>
    </row>
    <row r="146" spans="1:108" x14ac:dyDescent="0.2">
      <c r="A146" s="56">
        <v>130</v>
      </c>
      <c r="B146" s="66" t="s">
        <v>216</v>
      </c>
      <c r="C146" s="56"/>
      <c r="D146" s="60" t="s">
        <v>20</v>
      </c>
      <c r="E146" s="32">
        <v>42736</v>
      </c>
      <c r="F146" s="32">
        <v>43100</v>
      </c>
      <c r="G146" s="60" t="s">
        <v>20</v>
      </c>
      <c r="H146" s="48">
        <v>432700</v>
      </c>
      <c r="I146" s="56"/>
      <c r="J146" s="56">
        <v>104286.21</v>
      </c>
      <c r="K146" s="37">
        <f t="shared" si="17"/>
        <v>655133.46</v>
      </c>
      <c r="L146" s="56">
        <v>339934.02</v>
      </c>
      <c r="M146" s="56">
        <v>188676.84</v>
      </c>
      <c r="N146" s="56">
        <v>126522.6</v>
      </c>
      <c r="O146" s="56">
        <v>705132.86</v>
      </c>
      <c r="P146" s="37">
        <f t="shared" si="16"/>
        <v>705132.86</v>
      </c>
      <c r="Q146" s="37"/>
      <c r="R146" s="37"/>
      <c r="S146" s="37"/>
      <c r="T146" s="37"/>
      <c r="U146" s="37"/>
      <c r="V146" s="48">
        <v>563700</v>
      </c>
      <c r="W146" s="56"/>
      <c r="X146" s="56">
        <v>54286.81</v>
      </c>
      <c r="Y146" s="75">
        <v>77.5</v>
      </c>
      <c r="Z146" s="5">
        <f t="shared" si="15"/>
        <v>21.1</v>
      </c>
      <c r="AA146" s="33">
        <v>0</v>
      </c>
      <c r="AB146" s="33">
        <v>5.76</v>
      </c>
      <c r="AC146" s="33">
        <v>6.03</v>
      </c>
      <c r="AD146" s="33">
        <v>4.16</v>
      </c>
      <c r="AE146" s="33">
        <v>5.15</v>
      </c>
      <c r="AF146" s="56"/>
      <c r="AG146" s="56"/>
      <c r="AH146" s="56"/>
      <c r="AI146" s="56"/>
      <c r="AJ146" s="56"/>
      <c r="AK146" s="56"/>
      <c r="AL146" s="56">
        <v>256182.67</v>
      </c>
      <c r="AM146" s="56"/>
      <c r="AN146" s="56"/>
      <c r="AO146" s="56">
        <v>178702.96</v>
      </c>
      <c r="AP146" s="56">
        <v>5525.78</v>
      </c>
      <c r="AQ146" s="56">
        <v>228643.64</v>
      </c>
      <c r="AR146" s="56">
        <v>233375.98</v>
      </c>
      <c r="AS146" s="56">
        <v>52032.26</v>
      </c>
      <c r="AT146" s="56">
        <v>5525.7759999999998</v>
      </c>
      <c r="AU146" s="56">
        <v>136470.34</v>
      </c>
      <c r="AV146" s="56">
        <v>136463.93</v>
      </c>
      <c r="AW146" s="56">
        <v>28934.83</v>
      </c>
      <c r="AX146" s="56">
        <v>468.69799999999998</v>
      </c>
      <c r="AY146" s="56">
        <v>822048.48</v>
      </c>
      <c r="AZ146" s="56">
        <v>894691.83999999997</v>
      </c>
      <c r="BA146" s="56">
        <v>93412.81</v>
      </c>
      <c r="BB146" s="56">
        <v>0</v>
      </c>
      <c r="BC146" s="56">
        <v>0</v>
      </c>
      <c r="BD146" s="56">
        <v>0</v>
      </c>
      <c r="BE146" s="56">
        <v>0</v>
      </c>
      <c r="BF146" s="96">
        <v>64014</v>
      </c>
      <c r="BG146" s="56">
        <v>218630.8</v>
      </c>
      <c r="BH146" s="56">
        <v>196430.63</v>
      </c>
      <c r="BI146" s="56">
        <v>22200.17</v>
      </c>
      <c r="BJ146" s="56">
        <v>0</v>
      </c>
      <c r="BK146" s="56">
        <v>0</v>
      </c>
      <c r="BL146" s="56">
        <v>0</v>
      </c>
      <c r="BM146" s="56">
        <v>0</v>
      </c>
      <c r="BN146" s="96">
        <v>184.33099999999999</v>
      </c>
      <c r="BO146" s="56">
        <v>14865.27</v>
      </c>
      <c r="BP146" s="56">
        <v>15679.89</v>
      </c>
      <c r="BQ146" s="56">
        <v>2350.98</v>
      </c>
      <c r="BR146" s="48">
        <f>SUM(BR281)/AQ279*AQ146</f>
        <v>216258.28770924543</v>
      </c>
      <c r="BS146" s="48">
        <f>SUM(BS281)/AR279*AR146</f>
        <v>244548.61832835138</v>
      </c>
      <c r="BT146" s="48">
        <f>SUM(BT281)/AS279*AS146</f>
        <v>6766.6069759008933</v>
      </c>
      <c r="BU146" s="53"/>
      <c r="BV146" s="48">
        <f>SUM(BV281)/AU279*AU146</f>
        <v>137482.45885517859</v>
      </c>
      <c r="BW146" s="48">
        <f>SUM(BW281)/AV279*AV146</f>
        <v>146046.72256155565</v>
      </c>
      <c r="BX146" s="48">
        <f>SUM(BX281)/AW279*AW146</f>
        <v>6799.8397918008504</v>
      </c>
      <c r="BY146" s="53"/>
      <c r="BZ146" s="48">
        <f>SUM(BZ281)/AY279*AY146</f>
        <v>825798.65235764254</v>
      </c>
      <c r="CA146" s="48">
        <f>SUM(CA281)/AZ279*AZ146</f>
        <v>910583.67029789858</v>
      </c>
      <c r="CB146" s="48">
        <f>SUM(CB281)/BA279*BA146</f>
        <v>28000.26933922547</v>
      </c>
      <c r="CC146" s="53"/>
      <c r="CD146" s="48">
        <f>SUM(CD281)/BC279*BC146</f>
        <v>0</v>
      </c>
      <c r="CE146" s="48">
        <f>SUM(CE281)/BD279*BD146</f>
        <v>0</v>
      </c>
      <c r="CF146" s="48">
        <f>SUM(CF281)/BE279*BE146</f>
        <v>0</v>
      </c>
      <c r="CG146" s="53"/>
      <c r="CH146" s="48">
        <f>SUM(CH281)/BG279*BG146</f>
        <v>233864.98495447158</v>
      </c>
      <c r="CI146" s="48">
        <f>SUM(CI281)/BH279*BH146</f>
        <v>248779.10485840958</v>
      </c>
      <c r="CJ146" s="48">
        <f>SUM(CJ281)/BI279*BI146</f>
        <v>4554.1140766371573</v>
      </c>
      <c r="CK146" s="53"/>
      <c r="CL146" s="48">
        <f>SUM(CL281)/BK279*BK146</f>
        <v>0</v>
      </c>
      <c r="CM146" s="48">
        <f>SUM(CM281)/BL279*BL146</f>
        <v>0</v>
      </c>
      <c r="CN146" s="48">
        <f>SUM(CN281)/BM279*BM146</f>
        <v>0</v>
      </c>
      <c r="CO146" s="53"/>
      <c r="CP146" s="48">
        <f t="shared" si="18"/>
        <v>184.33099999999999</v>
      </c>
      <c r="CQ146" s="48">
        <f t="shared" si="19"/>
        <v>184.33099999999999</v>
      </c>
      <c r="CR146" s="48">
        <f t="shared" si="20"/>
        <v>0</v>
      </c>
      <c r="CS146" s="53"/>
      <c r="CT146" s="56"/>
      <c r="CU146" s="56"/>
      <c r="CV146" s="56"/>
      <c r="CW146" s="56"/>
      <c r="CX146" s="52"/>
      <c r="CY146" s="52">
        <v>2</v>
      </c>
      <c r="CZ146" s="52">
        <v>97349.8</v>
      </c>
    </row>
    <row r="147" spans="1:108" x14ac:dyDescent="0.2">
      <c r="A147" s="56">
        <v>131</v>
      </c>
      <c r="B147" s="66" t="s">
        <v>217</v>
      </c>
      <c r="C147" s="56"/>
      <c r="D147" s="60" t="s">
        <v>20</v>
      </c>
      <c r="E147" s="32">
        <v>42736</v>
      </c>
      <c r="F147" s="32">
        <v>43100</v>
      </c>
      <c r="G147" s="60" t="s">
        <v>20</v>
      </c>
      <c r="H147" s="48">
        <v>7500</v>
      </c>
      <c r="I147" s="56"/>
      <c r="J147" s="56">
        <v>158096.34</v>
      </c>
      <c r="K147" s="37">
        <f t="shared" si="17"/>
        <v>128617.38</v>
      </c>
      <c r="L147" s="56">
        <v>68609.820000000007</v>
      </c>
      <c r="M147" s="56">
        <v>32768.519999999997</v>
      </c>
      <c r="N147" s="56">
        <v>27239.040000000001</v>
      </c>
      <c r="O147" s="56">
        <v>107811.33</v>
      </c>
      <c r="P147" s="37">
        <f t="shared" si="16"/>
        <v>107811.33</v>
      </c>
      <c r="Q147" s="37"/>
      <c r="R147" s="37"/>
      <c r="S147" s="37"/>
      <c r="T147" s="37"/>
      <c r="U147" s="37"/>
      <c r="V147" s="48">
        <v>24500</v>
      </c>
      <c r="W147" s="56"/>
      <c r="X147" s="56">
        <v>178902.39</v>
      </c>
      <c r="Y147" s="75">
        <v>78.900000000000006</v>
      </c>
      <c r="Z147" s="5">
        <f t="shared" si="15"/>
        <v>19.310000000000002</v>
      </c>
      <c r="AA147" s="33">
        <v>0</v>
      </c>
      <c r="AB147" s="33">
        <v>5.12</v>
      </c>
      <c r="AC147" s="33">
        <v>6.03</v>
      </c>
      <c r="AD147" s="33">
        <v>4.16</v>
      </c>
      <c r="AE147" s="33">
        <v>4</v>
      </c>
      <c r="AF147" s="56"/>
      <c r="AG147" s="56"/>
      <c r="AH147" s="56"/>
      <c r="AI147" s="56"/>
      <c r="AJ147" s="56"/>
      <c r="AK147" s="56"/>
      <c r="AL147" s="56">
        <v>305883.55</v>
      </c>
      <c r="AM147" s="56"/>
      <c r="AN147" s="56"/>
      <c r="AO147" s="56">
        <v>365028.28</v>
      </c>
      <c r="AP147" s="56">
        <v>671.19</v>
      </c>
      <c r="AQ147" s="56">
        <v>26954.69</v>
      </c>
      <c r="AR147" s="56">
        <v>16643.23</v>
      </c>
      <c r="AS147" s="56">
        <v>41571.14</v>
      </c>
      <c r="AT147" s="56">
        <v>671.19</v>
      </c>
      <c r="AU147" s="56">
        <v>16539.16</v>
      </c>
      <c r="AV147" s="56">
        <v>9856.3799999999992</v>
      </c>
      <c r="AW147" s="56">
        <v>24772.17</v>
      </c>
      <c r="AX147" s="56">
        <v>140.97</v>
      </c>
      <c r="AY147" s="56">
        <v>248796.38</v>
      </c>
      <c r="AZ147" s="56">
        <v>208907.72</v>
      </c>
      <c r="BA147" s="56">
        <v>292198.28999999998</v>
      </c>
      <c r="BB147" s="56">
        <v>0</v>
      </c>
      <c r="BC147" s="56">
        <v>0</v>
      </c>
      <c r="BD147" s="56">
        <v>0</v>
      </c>
      <c r="BE147" s="56">
        <v>0</v>
      </c>
      <c r="BF147" s="96">
        <v>12283.063</v>
      </c>
      <c r="BG147" s="56">
        <v>41667.07</v>
      </c>
      <c r="BH147" s="56">
        <v>22509.759999999998</v>
      </c>
      <c r="BI147" s="56">
        <v>19157.310000000001</v>
      </c>
      <c r="BJ147" s="56">
        <v>0</v>
      </c>
      <c r="BK147" s="56">
        <v>0</v>
      </c>
      <c r="BL147" s="56">
        <v>0</v>
      </c>
      <c r="BM147" s="56">
        <v>0</v>
      </c>
      <c r="BN147" s="96">
        <v>42.412999999999997</v>
      </c>
      <c r="BO147" s="56">
        <v>3416.31</v>
      </c>
      <c r="BP147" s="56">
        <v>2723.88</v>
      </c>
      <c r="BQ147" s="56">
        <v>4917.28</v>
      </c>
      <c r="BR147" s="48">
        <f>SUM(BR281)/AQ279*AQ147</f>
        <v>25494.586707653532</v>
      </c>
      <c r="BS147" s="48">
        <f>SUM(BS281)/AR279*AR147</f>
        <v>17440.007754958191</v>
      </c>
      <c r="BT147" s="48">
        <f>SUM(BT281)/AS279*AS147</f>
        <v>5406.1762053032608</v>
      </c>
      <c r="BU147" s="53"/>
      <c r="BV147" s="48">
        <f>SUM(BV281)/AU279*AU147</f>
        <v>16661.821053565309</v>
      </c>
      <c r="BW147" s="48">
        <f>SUM(BW281)/AV279*AV147</f>
        <v>10548.516339235328</v>
      </c>
      <c r="BX147" s="48">
        <f>SUM(BX281)/AW279*AW147</f>
        <v>5821.5924301354198</v>
      </c>
      <c r="BY147" s="53"/>
      <c r="BZ147" s="48">
        <f>SUM(BZ281)/AY279*AY147</f>
        <v>249931.38520913015</v>
      </c>
      <c r="CA147" s="48">
        <f>SUM(CA281)/AZ279*AZ147</f>
        <v>212618.41220231284</v>
      </c>
      <c r="CB147" s="48">
        <f>SUM(CB281)/BA279*BA147</f>
        <v>87585.747826889186</v>
      </c>
      <c r="CC147" s="53"/>
      <c r="CD147" s="48">
        <f>SUM(CD281)/BC279*BC147</f>
        <v>0</v>
      </c>
      <c r="CE147" s="48">
        <f>SUM(CE281)/BD279*BD147</f>
        <v>0</v>
      </c>
      <c r="CF147" s="48">
        <f>SUM(CF281)/BE279*BE147</f>
        <v>0</v>
      </c>
      <c r="CG147" s="53"/>
      <c r="CH147" s="48">
        <f>SUM(CH281)/BG279*BG147</f>
        <v>44570.429686242351</v>
      </c>
      <c r="CI147" s="48">
        <f>SUM(CI281)/BH279*BH147</f>
        <v>28508.578032751986</v>
      </c>
      <c r="CJ147" s="48">
        <f>SUM(CJ281)/BI279*BI147</f>
        <v>3929.9057233121089</v>
      </c>
      <c r="CK147" s="53"/>
      <c r="CL147" s="48">
        <f>SUM(CL281)/BK279*BK147</f>
        <v>0</v>
      </c>
      <c r="CM147" s="48">
        <f>SUM(CM281)/BL279*BL147</f>
        <v>0</v>
      </c>
      <c r="CN147" s="48">
        <f>SUM(CN281)/BM279*BM147</f>
        <v>0</v>
      </c>
      <c r="CO147" s="53"/>
      <c r="CP147" s="48">
        <f t="shared" si="18"/>
        <v>42.412999999999997</v>
      </c>
      <c r="CQ147" s="48">
        <f t="shared" si="19"/>
        <v>42.412999999999997</v>
      </c>
      <c r="CR147" s="48">
        <f t="shared" si="20"/>
        <v>0</v>
      </c>
      <c r="CS147" s="53"/>
      <c r="CT147" s="56"/>
      <c r="CU147" s="56"/>
      <c r="CV147" s="56"/>
      <c r="CW147" s="56"/>
      <c r="CX147" s="52"/>
      <c r="CY147" s="52">
        <v>4</v>
      </c>
      <c r="CZ147" s="52">
        <v>700</v>
      </c>
    </row>
    <row r="148" spans="1:108" s="1" customFormat="1" x14ac:dyDescent="0.2">
      <c r="A148" s="53">
        <v>132</v>
      </c>
      <c r="B148" s="70" t="s">
        <v>218</v>
      </c>
      <c r="C148" s="53"/>
      <c r="D148" s="52" t="s">
        <v>20</v>
      </c>
      <c r="E148" s="68">
        <v>42736</v>
      </c>
      <c r="F148" s="68">
        <v>43100</v>
      </c>
      <c r="G148" s="52" t="s">
        <v>20</v>
      </c>
      <c r="H148" s="48">
        <v>44000</v>
      </c>
      <c r="I148" s="56"/>
      <c r="J148" s="56">
        <v>50926.47</v>
      </c>
      <c r="K148" s="37">
        <f t="shared" si="17"/>
        <v>139838.34000000003</v>
      </c>
      <c r="L148" s="56">
        <v>66445.320000000007</v>
      </c>
      <c r="M148" s="56">
        <v>40078.080000000002</v>
      </c>
      <c r="N148" s="56">
        <v>33314.94</v>
      </c>
      <c r="O148" s="56">
        <v>184275.44</v>
      </c>
      <c r="P148" s="37">
        <f t="shared" si="16"/>
        <v>184275.44</v>
      </c>
      <c r="Q148" s="48"/>
      <c r="R148" s="48"/>
      <c r="S148" s="48"/>
      <c r="T148" s="48"/>
      <c r="U148" s="48"/>
      <c r="V148" s="48">
        <v>54000</v>
      </c>
      <c r="W148" s="56"/>
      <c r="X148" s="56">
        <v>6489.37</v>
      </c>
      <c r="Y148" s="76">
        <v>92.8</v>
      </c>
      <c r="Z148" s="5">
        <f t="shared" si="15"/>
        <v>19.310000000000002</v>
      </c>
      <c r="AA148" s="33">
        <v>0</v>
      </c>
      <c r="AB148" s="33">
        <v>5.12</v>
      </c>
      <c r="AC148" s="33">
        <v>6.03</v>
      </c>
      <c r="AD148" s="33">
        <v>4.16</v>
      </c>
      <c r="AE148" s="33">
        <v>4</v>
      </c>
      <c r="AF148" s="53"/>
      <c r="AG148" s="53"/>
      <c r="AH148" s="53"/>
      <c r="AI148" s="53"/>
      <c r="AJ148" s="53"/>
      <c r="AK148" s="56"/>
      <c r="AL148" s="56">
        <v>22693.279999999999</v>
      </c>
      <c r="AM148" s="56"/>
      <c r="AN148" s="56"/>
      <c r="AO148" s="56">
        <v>25449.37</v>
      </c>
      <c r="AP148" s="56">
        <v>808.31</v>
      </c>
      <c r="AQ148" s="56">
        <v>33751.5</v>
      </c>
      <c r="AR148" s="56">
        <v>33490.839999999997</v>
      </c>
      <c r="AS148" s="56">
        <v>2638.04</v>
      </c>
      <c r="AT148" s="56">
        <v>808.30899999999997</v>
      </c>
      <c r="AU148" s="56">
        <v>19676.63</v>
      </c>
      <c r="AV148" s="56">
        <v>19442.28</v>
      </c>
      <c r="AW148" s="56">
        <v>1571.77</v>
      </c>
      <c r="AX148" s="56">
        <v>91.003</v>
      </c>
      <c r="AY148" s="56">
        <v>160587.07999999999</v>
      </c>
      <c r="AZ148" s="56">
        <v>158868.56</v>
      </c>
      <c r="BA148" s="56">
        <v>20458.580000000002</v>
      </c>
      <c r="BB148" s="56">
        <v>0</v>
      </c>
      <c r="BC148" s="56">
        <v>0</v>
      </c>
      <c r="BD148" s="56">
        <v>0</v>
      </c>
      <c r="BE148" s="56">
        <v>0</v>
      </c>
      <c r="BF148" s="96">
        <v>5139</v>
      </c>
      <c r="BG148" s="56">
        <v>17519.52</v>
      </c>
      <c r="BH148" s="56">
        <v>15473.32</v>
      </c>
      <c r="BI148" s="56">
        <v>2046.2</v>
      </c>
      <c r="BJ148" s="56">
        <v>0</v>
      </c>
      <c r="BK148" s="56">
        <v>0</v>
      </c>
      <c r="BL148" s="56">
        <v>0</v>
      </c>
      <c r="BM148" s="56">
        <v>0</v>
      </c>
      <c r="BN148" s="96">
        <v>37.831000000000003</v>
      </c>
      <c r="BO148" s="56">
        <v>3050.39</v>
      </c>
      <c r="BP148" s="56">
        <v>3075.78</v>
      </c>
      <c r="BQ148" s="56">
        <v>213.03</v>
      </c>
      <c r="BR148" s="48">
        <f>SUM(BR281)/AQ279*AQ148</f>
        <v>31923.221645782916</v>
      </c>
      <c r="BS148" s="48">
        <f>SUM(BS281)/AR279*AR148</f>
        <v>35094.179995112965</v>
      </c>
      <c r="BT148" s="48">
        <f>SUM(BT281)/AS279*AS148</f>
        <v>343.06754822307528</v>
      </c>
      <c r="BU148" s="53"/>
      <c r="BV148" s="48">
        <f>SUM(BV281)/AU279*AU148</f>
        <v>19822.559791259941</v>
      </c>
      <c r="BW148" s="48">
        <f>SUM(BW281)/AV279*AV148</f>
        <v>20807.558987375509</v>
      </c>
      <c r="BX148" s="48">
        <f>SUM(BX281)/AW279*AW148</f>
        <v>369.37435573524442</v>
      </c>
      <c r="BY148" s="53"/>
      <c r="BZ148" s="48">
        <f>SUM(BZ281)/AY279*AY148</f>
        <v>161319.67575689565</v>
      </c>
      <c r="CA148" s="48">
        <f>SUM(CA281)/AZ279*AZ148</f>
        <v>161690.43908989034</v>
      </c>
      <c r="CB148" s="48">
        <f>SUM(CB281)/BA279*BA148</f>
        <v>6132.4110718657485</v>
      </c>
      <c r="CC148" s="53"/>
      <c r="CD148" s="48">
        <f>SUM(CD281)/BC279*BC148</f>
        <v>0</v>
      </c>
      <c r="CE148" s="48">
        <f>SUM(CE281)/BD279*BD148</f>
        <v>0</v>
      </c>
      <c r="CF148" s="48">
        <f>SUM(CF281)/BE279*BE148</f>
        <v>0</v>
      </c>
      <c r="CG148" s="53"/>
      <c r="CH148" s="48">
        <f>SUM(CH281)/BG279*BG148</f>
        <v>18740.279417216439</v>
      </c>
      <c r="CI148" s="48">
        <f>SUM(CI281)/BH279*BH148</f>
        <v>19596.937090654985</v>
      </c>
      <c r="CJ148" s="48">
        <f>SUM(CJ281)/BI279*BI148</f>
        <v>419.75481375209972</v>
      </c>
      <c r="CK148" s="53"/>
      <c r="CL148" s="48">
        <f>SUM(CL281)/BK279*BK148</f>
        <v>0</v>
      </c>
      <c r="CM148" s="48">
        <f>SUM(CM281)/BL279*BL148</f>
        <v>0</v>
      </c>
      <c r="CN148" s="48">
        <f>SUM(CN281)/BM279*BM148</f>
        <v>0</v>
      </c>
      <c r="CO148" s="53"/>
      <c r="CP148" s="48">
        <f t="shared" si="18"/>
        <v>37.831000000000003</v>
      </c>
      <c r="CQ148" s="48">
        <f t="shared" si="19"/>
        <v>37.831000000000003</v>
      </c>
      <c r="CR148" s="48">
        <f t="shared" si="20"/>
        <v>0</v>
      </c>
      <c r="CS148" s="53"/>
      <c r="CT148" s="53"/>
      <c r="CU148" s="53"/>
      <c r="CV148" s="53"/>
      <c r="CW148" s="53"/>
      <c r="CX148" s="52"/>
      <c r="CY148" s="52"/>
      <c r="CZ148" s="52"/>
      <c r="DA148" s="6"/>
      <c r="DB148" s="6"/>
      <c r="DC148" s="6"/>
      <c r="DD148" s="6"/>
    </row>
    <row r="149" spans="1:108" x14ac:dyDescent="0.2">
      <c r="A149" s="56">
        <v>133</v>
      </c>
      <c r="B149" s="66" t="s">
        <v>219</v>
      </c>
      <c r="C149" s="56"/>
      <c r="D149" s="60" t="s">
        <v>20</v>
      </c>
      <c r="E149" s="32">
        <v>42736</v>
      </c>
      <c r="F149" s="32">
        <v>43100</v>
      </c>
      <c r="G149" s="60" t="s">
        <v>20</v>
      </c>
      <c r="H149" s="48">
        <v>21000</v>
      </c>
      <c r="I149" s="56"/>
      <c r="J149" s="56">
        <v>6179.06</v>
      </c>
      <c r="K149" s="37">
        <f t="shared" si="17"/>
        <v>16604.940000000002</v>
      </c>
      <c r="L149" s="56">
        <v>6849.06</v>
      </c>
      <c r="M149" s="56">
        <v>5116.32</v>
      </c>
      <c r="N149" s="56">
        <v>4639.5600000000004</v>
      </c>
      <c r="O149" s="56">
        <v>6942.73</v>
      </c>
      <c r="P149" s="37">
        <f t="shared" si="16"/>
        <v>6942.73</v>
      </c>
      <c r="Q149" s="37"/>
      <c r="R149" s="37"/>
      <c r="S149" s="37"/>
      <c r="T149" s="37"/>
      <c r="U149" s="37"/>
      <c r="V149" s="48">
        <v>21800</v>
      </c>
      <c r="W149" s="56"/>
      <c r="X149" s="56">
        <v>15841.27</v>
      </c>
      <c r="Y149" s="75">
        <v>93.5</v>
      </c>
      <c r="Z149" s="5">
        <f t="shared" si="15"/>
        <v>14.58</v>
      </c>
      <c r="AA149" s="33">
        <v>0</v>
      </c>
      <c r="AB149" s="33">
        <v>2.83</v>
      </c>
      <c r="AC149" s="33">
        <v>3.59</v>
      </c>
      <c r="AD149" s="33">
        <v>4.16</v>
      </c>
      <c r="AE149" s="33">
        <v>4</v>
      </c>
      <c r="AF149" s="56"/>
      <c r="AG149" s="56"/>
      <c r="AH149" s="56"/>
      <c r="AI149" s="56"/>
      <c r="AJ149" s="56"/>
      <c r="AK149" s="56"/>
      <c r="AL149" s="56">
        <v>1854.83</v>
      </c>
      <c r="AM149" s="56"/>
      <c r="AN149" s="56"/>
      <c r="AO149" s="56">
        <v>4956.84</v>
      </c>
      <c r="AP149" s="56">
        <v>82.2</v>
      </c>
      <c r="AQ149" s="56">
        <v>4013.55</v>
      </c>
      <c r="AR149" s="56">
        <v>1465.7</v>
      </c>
      <c r="AS149" s="56">
        <v>4009.37</v>
      </c>
      <c r="AT149" s="56">
        <v>0</v>
      </c>
      <c r="AU149" s="56">
        <v>0</v>
      </c>
      <c r="AV149" s="56">
        <v>0</v>
      </c>
      <c r="AW149" s="56">
        <v>0</v>
      </c>
      <c r="AX149" s="56">
        <v>0</v>
      </c>
      <c r="AY149" s="56">
        <v>0</v>
      </c>
      <c r="AZ149" s="56">
        <v>0</v>
      </c>
      <c r="BA149" s="56">
        <v>0</v>
      </c>
      <c r="BB149" s="56">
        <v>0</v>
      </c>
      <c r="BC149" s="56">
        <v>0</v>
      </c>
      <c r="BD149" s="56">
        <v>0</v>
      </c>
      <c r="BE149" s="56">
        <v>0</v>
      </c>
      <c r="BF149" s="96">
        <v>0</v>
      </c>
      <c r="BG149" s="56">
        <v>0</v>
      </c>
      <c r="BH149" s="56">
        <v>0</v>
      </c>
      <c r="BI149" s="56">
        <v>0</v>
      </c>
      <c r="BJ149" s="56">
        <v>0</v>
      </c>
      <c r="BK149" s="56">
        <v>0</v>
      </c>
      <c r="BL149" s="56">
        <v>0</v>
      </c>
      <c r="BM149" s="56">
        <v>0</v>
      </c>
      <c r="BN149" s="96">
        <v>10.26</v>
      </c>
      <c r="BO149" s="56">
        <v>828.06</v>
      </c>
      <c r="BP149" s="56">
        <v>273.89999999999998</v>
      </c>
      <c r="BQ149" s="56">
        <v>947.47</v>
      </c>
      <c r="BR149" s="48">
        <f>SUM(BR281)/AQ279*AQ149</f>
        <v>3796.1408007475825</v>
      </c>
      <c r="BS149" s="48">
        <f>SUM(BS281)/AR279*AR149</f>
        <v>1535.8689008348872</v>
      </c>
      <c r="BT149" s="48">
        <f>SUM(BT281)/AS279*AS149</f>
        <v>521.40404839166627</v>
      </c>
      <c r="BU149" s="53"/>
      <c r="BV149" s="48">
        <f>SUM(BV281)/AU279*AU149</f>
        <v>0</v>
      </c>
      <c r="BW149" s="48">
        <f>SUM(BW281)/AV279*AV149</f>
        <v>0</v>
      </c>
      <c r="BX149" s="48">
        <f>SUM(BX281)/AW279*AW149</f>
        <v>0</v>
      </c>
      <c r="BY149" s="53"/>
      <c r="BZ149" s="48">
        <f>SUM(BZ281)/AY279*AY149</f>
        <v>0</v>
      </c>
      <c r="CA149" s="48">
        <f>SUM(CA281)/AZ279*AZ149</f>
        <v>0</v>
      </c>
      <c r="CB149" s="48">
        <f>SUM(CB281)/BA279*BA149</f>
        <v>0</v>
      </c>
      <c r="CC149" s="53"/>
      <c r="CD149" s="48">
        <f>SUM(CD281)/BC279*BC149</f>
        <v>0</v>
      </c>
      <c r="CE149" s="48">
        <f>SUM(CE281)/BD279*BD149</f>
        <v>0</v>
      </c>
      <c r="CF149" s="48">
        <f>SUM(CF281)/BE279*BE149</f>
        <v>0</v>
      </c>
      <c r="CG149" s="53"/>
      <c r="CH149" s="48">
        <f>SUM(CH281)/BG279*BG149</f>
        <v>0</v>
      </c>
      <c r="CI149" s="48">
        <f>SUM(CI281)/BH279*BH149</f>
        <v>0</v>
      </c>
      <c r="CJ149" s="48">
        <f>SUM(CJ281)/BI279*BI149</f>
        <v>0</v>
      </c>
      <c r="CK149" s="53"/>
      <c r="CL149" s="48">
        <f>SUM(CL281)/BK279*BK149</f>
        <v>0</v>
      </c>
      <c r="CM149" s="48">
        <f>SUM(CM281)/BL279*BL149</f>
        <v>0</v>
      </c>
      <c r="CN149" s="48">
        <f>SUM(CN281)/BM279*BM149</f>
        <v>0</v>
      </c>
      <c r="CO149" s="53"/>
      <c r="CP149" s="48">
        <f t="shared" si="18"/>
        <v>10.26</v>
      </c>
      <c r="CQ149" s="48">
        <f t="shared" si="19"/>
        <v>10.26</v>
      </c>
      <c r="CR149" s="48">
        <f t="shared" si="20"/>
        <v>0</v>
      </c>
      <c r="CS149" s="53"/>
      <c r="CT149" s="56"/>
      <c r="CU149" s="56"/>
      <c r="CV149" s="56"/>
      <c r="CW149" s="56"/>
      <c r="CX149" s="52"/>
      <c r="CY149" s="52">
        <v>2</v>
      </c>
      <c r="CZ149" s="52">
        <v>5432</v>
      </c>
    </row>
    <row r="150" spans="1:108" x14ac:dyDescent="0.2">
      <c r="A150" s="56">
        <v>134</v>
      </c>
      <c r="B150" s="66" t="s">
        <v>220</v>
      </c>
      <c r="C150" s="56"/>
      <c r="D150" s="60" t="s">
        <v>20</v>
      </c>
      <c r="E150" s="32">
        <v>42736</v>
      </c>
      <c r="F150" s="32">
        <v>43100</v>
      </c>
      <c r="G150" s="60" t="s">
        <v>20</v>
      </c>
      <c r="H150" s="48">
        <v>8000</v>
      </c>
      <c r="I150" s="56"/>
      <c r="J150" s="56">
        <v>3268</v>
      </c>
      <c r="K150" s="37">
        <f t="shared" si="17"/>
        <v>19881.72</v>
      </c>
      <c r="L150" s="56">
        <v>5673.6</v>
      </c>
      <c r="M150" s="56">
        <v>7758.72</v>
      </c>
      <c r="N150" s="56">
        <v>6449.4</v>
      </c>
      <c r="O150" s="56">
        <v>22010.36</v>
      </c>
      <c r="P150" s="37">
        <f t="shared" si="16"/>
        <v>22010.36</v>
      </c>
      <c r="Q150" s="37"/>
      <c r="R150" s="37"/>
      <c r="S150" s="37"/>
      <c r="T150" s="37"/>
      <c r="U150" s="37"/>
      <c r="V150" s="48">
        <v>11300</v>
      </c>
      <c r="W150" s="56"/>
      <c r="X150" s="56">
        <v>1139.3599999999999</v>
      </c>
      <c r="Y150" s="75">
        <v>695.8</v>
      </c>
      <c r="Z150" s="5">
        <f t="shared" si="15"/>
        <v>12.51</v>
      </c>
      <c r="AA150" s="33">
        <v>0</v>
      </c>
      <c r="AB150" s="33">
        <v>1.08</v>
      </c>
      <c r="AC150" s="33">
        <v>3.27</v>
      </c>
      <c r="AD150" s="33">
        <v>4.16</v>
      </c>
      <c r="AE150" s="33">
        <v>4</v>
      </c>
      <c r="AF150" s="56"/>
      <c r="AG150" s="56"/>
      <c r="AH150" s="56"/>
      <c r="AI150" s="56"/>
      <c r="AJ150" s="56"/>
      <c r="AK150" s="56">
        <v>-24.61</v>
      </c>
      <c r="AL150" s="56">
        <v>0</v>
      </c>
      <c r="AM150" s="56"/>
      <c r="AN150" s="56"/>
      <c r="AO150" s="56">
        <v>70.34</v>
      </c>
      <c r="AP150" s="56">
        <v>0</v>
      </c>
      <c r="AQ150" s="56">
        <v>0</v>
      </c>
      <c r="AR150" s="56">
        <v>0</v>
      </c>
      <c r="AS150" s="56">
        <v>0</v>
      </c>
      <c r="AT150" s="56">
        <v>0</v>
      </c>
      <c r="AU150" s="56">
        <v>0</v>
      </c>
      <c r="AV150" s="56">
        <v>0</v>
      </c>
      <c r="AW150" s="56">
        <v>0</v>
      </c>
      <c r="AX150" s="56">
        <v>0</v>
      </c>
      <c r="AY150" s="56">
        <v>0</v>
      </c>
      <c r="AZ150" s="56">
        <v>0</v>
      </c>
      <c r="BA150" s="56">
        <v>0</v>
      </c>
      <c r="BB150" s="56">
        <v>0</v>
      </c>
      <c r="BC150" s="56">
        <v>0</v>
      </c>
      <c r="BD150" s="56">
        <v>0</v>
      </c>
      <c r="BE150" s="56">
        <v>0</v>
      </c>
      <c r="BF150" s="96">
        <v>0</v>
      </c>
      <c r="BG150" s="56">
        <v>0</v>
      </c>
      <c r="BH150" s="56">
        <v>0</v>
      </c>
      <c r="BI150" s="56">
        <v>0</v>
      </c>
      <c r="BJ150" s="56">
        <v>0</v>
      </c>
      <c r="BK150" s="56">
        <v>0</v>
      </c>
      <c r="BL150" s="56">
        <v>0</v>
      </c>
      <c r="BM150" s="56">
        <v>0</v>
      </c>
      <c r="BN150" s="96">
        <v>12.311999999999999</v>
      </c>
      <c r="BO150" s="56">
        <v>993.72</v>
      </c>
      <c r="BP150" s="56">
        <v>898.77</v>
      </c>
      <c r="BQ150" s="56">
        <v>70.34</v>
      </c>
      <c r="BR150" s="48">
        <f>SUM(BR281)/AQ279*AQ150</f>
        <v>0</v>
      </c>
      <c r="BS150" s="48">
        <f>SUM(BS281)/AR279*AR150</f>
        <v>0</v>
      </c>
      <c r="BT150" s="48">
        <f>SUM(BT281)/AS279*AS150</f>
        <v>0</v>
      </c>
      <c r="BU150" s="53"/>
      <c r="BV150" s="48">
        <f>SUM(BV281)/AU279*AU150</f>
        <v>0</v>
      </c>
      <c r="BW150" s="48">
        <f>SUM(BW281)/AV279*AV150</f>
        <v>0</v>
      </c>
      <c r="BX150" s="48">
        <f>SUM(BX281)/AW279*AW150</f>
        <v>0</v>
      </c>
      <c r="BY150" s="53"/>
      <c r="BZ150" s="48">
        <f>SUM(BZ281)/AY279*AY150</f>
        <v>0</v>
      </c>
      <c r="CA150" s="48">
        <f>SUM(CA281)/AZ279*AZ150</f>
        <v>0</v>
      </c>
      <c r="CB150" s="48">
        <f>SUM(CB281)/BA279*BA150</f>
        <v>0</v>
      </c>
      <c r="CC150" s="53"/>
      <c r="CD150" s="48">
        <f>SUM(CD281)/BC279*BC150</f>
        <v>0</v>
      </c>
      <c r="CE150" s="48">
        <f>SUM(CE281)/BD279*BD150</f>
        <v>0</v>
      </c>
      <c r="CF150" s="48">
        <f>SUM(CF281)/BE279*BE150</f>
        <v>0</v>
      </c>
      <c r="CG150" s="53"/>
      <c r="CH150" s="48">
        <f>SUM(CH281)/BG279*BG150</f>
        <v>0</v>
      </c>
      <c r="CI150" s="48">
        <f>SUM(CI281)/BH279*BH150</f>
        <v>0</v>
      </c>
      <c r="CJ150" s="48">
        <f>SUM(CJ281)/BI279*BI150</f>
        <v>0</v>
      </c>
      <c r="CK150" s="53"/>
      <c r="CL150" s="48">
        <f>SUM(CL281)/BK279*BK150</f>
        <v>0</v>
      </c>
      <c r="CM150" s="48">
        <f>SUM(CM281)/BL279*BL150</f>
        <v>0</v>
      </c>
      <c r="CN150" s="48">
        <f>SUM(CN281)/BM279*BM150</f>
        <v>0</v>
      </c>
      <c r="CO150" s="53"/>
      <c r="CP150" s="48">
        <f t="shared" si="18"/>
        <v>12.311999999999999</v>
      </c>
      <c r="CQ150" s="48">
        <f t="shared" si="19"/>
        <v>12.311999999999999</v>
      </c>
      <c r="CR150" s="48">
        <f t="shared" si="20"/>
        <v>0</v>
      </c>
      <c r="CS150" s="53"/>
      <c r="CT150" s="56"/>
      <c r="CU150" s="56"/>
      <c r="CV150" s="56"/>
      <c r="CW150" s="56"/>
      <c r="CX150" s="52"/>
      <c r="CY150" s="52">
        <v>1</v>
      </c>
      <c r="CZ150" s="52">
        <v>0</v>
      </c>
    </row>
    <row r="151" spans="1:108" x14ac:dyDescent="0.2">
      <c r="A151" s="56">
        <v>135</v>
      </c>
      <c r="B151" s="66" t="s">
        <v>221</v>
      </c>
      <c r="C151" s="56"/>
      <c r="D151" s="60" t="s">
        <v>20</v>
      </c>
      <c r="E151" s="32">
        <v>42736</v>
      </c>
      <c r="F151" s="32">
        <v>43100</v>
      </c>
      <c r="G151" s="60" t="s">
        <v>20</v>
      </c>
      <c r="H151" s="48">
        <v>0</v>
      </c>
      <c r="I151" s="56"/>
      <c r="J151" s="56">
        <v>541.74</v>
      </c>
      <c r="K151" s="37">
        <f t="shared" si="17"/>
        <v>13728</v>
      </c>
      <c r="L151" s="56">
        <v>8389.3799999999992</v>
      </c>
      <c r="M151" s="56">
        <v>0</v>
      </c>
      <c r="N151" s="56">
        <v>5338.62</v>
      </c>
      <c r="O151" s="56">
        <v>13693.12</v>
      </c>
      <c r="P151" s="37">
        <f t="shared" si="16"/>
        <v>13693.12</v>
      </c>
      <c r="Q151" s="37"/>
      <c r="R151" s="37"/>
      <c r="S151" s="37"/>
      <c r="T151" s="37"/>
      <c r="U151" s="37"/>
      <c r="V151" s="48">
        <v>0</v>
      </c>
      <c r="W151" s="56"/>
      <c r="X151" s="56">
        <v>576.62</v>
      </c>
      <c r="Y151" s="75">
        <v>295.70999999999998</v>
      </c>
      <c r="Z151" s="5">
        <f t="shared" si="15"/>
        <v>10.58</v>
      </c>
      <c r="AA151" s="33">
        <v>0</v>
      </c>
      <c r="AB151" s="33">
        <v>3.95</v>
      </c>
      <c r="AC151" s="33">
        <v>2.4700000000000002</v>
      </c>
      <c r="AD151" s="33">
        <v>4.16</v>
      </c>
      <c r="AE151" s="33">
        <v>0</v>
      </c>
      <c r="AF151" s="56"/>
      <c r="AG151" s="56"/>
      <c r="AH151" s="56"/>
      <c r="AI151" s="56"/>
      <c r="AJ151" s="56"/>
      <c r="AK151" s="56"/>
      <c r="AL151" s="56">
        <v>997.41</v>
      </c>
      <c r="AM151" s="56"/>
      <c r="AN151" s="56"/>
      <c r="AO151" s="56">
        <v>990.59</v>
      </c>
      <c r="AP151" s="56">
        <v>224.81</v>
      </c>
      <c r="AQ151" s="56">
        <v>10098.77</v>
      </c>
      <c r="AR151" s="56">
        <v>10125.57</v>
      </c>
      <c r="AS151" s="56">
        <v>576.94000000000005</v>
      </c>
      <c r="AT151" s="56">
        <v>148.249</v>
      </c>
      <c r="AU151" s="56">
        <v>3631.15</v>
      </c>
      <c r="AV151" s="56">
        <v>3614.5</v>
      </c>
      <c r="AW151" s="56">
        <v>370.58</v>
      </c>
      <c r="AX151" s="56">
        <v>0</v>
      </c>
      <c r="AY151" s="56">
        <v>0</v>
      </c>
      <c r="AZ151" s="56">
        <v>0</v>
      </c>
      <c r="BA151" s="56">
        <v>0</v>
      </c>
      <c r="BB151" s="56">
        <v>0</v>
      </c>
      <c r="BC151" s="56">
        <v>0</v>
      </c>
      <c r="BD151" s="56">
        <v>0</v>
      </c>
      <c r="BE151" s="56">
        <v>0</v>
      </c>
      <c r="BF151" s="96">
        <v>0</v>
      </c>
      <c r="BG151" s="56">
        <v>0</v>
      </c>
      <c r="BH151" s="56">
        <v>0</v>
      </c>
      <c r="BI151" s="56">
        <v>0</v>
      </c>
      <c r="BJ151" s="56">
        <v>0</v>
      </c>
      <c r="BK151" s="56">
        <v>0</v>
      </c>
      <c r="BL151" s="56">
        <v>0</v>
      </c>
      <c r="BM151" s="56">
        <v>0</v>
      </c>
      <c r="BN151" s="96">
        <v>8.2080000000000002</v>
      </c>
      <c r="BO151" s="56">
        <v>662.52</v>
      </c>
      <c r="BP151" s="56">
        <v>659.19</v>
      </c>
      <c r="BQ151" s="56">
        <v>43.07</v>
      </c>
      <c r="BR151" s="48">
        <f>SUM(BR281)/AQ279*AQ151</f>
        <v>9551.7317173987267</v>
      </c>
      <c r="BS151" s="48">
        <f>SUM(BS281)/AR279*AR151</f>
        <v>10610.321393345643</v>
      </c>
      <c r="BT151" s="48">
        <f>SUM(BT281)/AS279*AS151</f>
        <v>75.028957586625324</v>
      </c>
      <c r="BU151" s="53"/>
      <c r="BV151" s="48">
        <f>SUM(BV281)/AU279*AU151</f>
        <v>3658.0800668627467</v>
      </c>
      <c r="BW151" s="48">
        <f>SUM(BW281)/AV279*AV151</f>
        <v>3868.3180141356252</v>
      </c>
      <c r="BX151" s="48">
        <f>SUM(BX281)/AW279*AW151</f>
        <v>87.088281840451771</v>
      </c>
      <c r="BY151" s="53"/>
      <c r="BZ151" s="48">
        <f>SUM(BZ281)/AY279*AY151</f>
        <v>0</v>
      </c>
      <c r="CA151" s="48">
        <f>SUM(CA281)/AZ279*AZ151</f>
        <v>0</v>
      </c>
      <c r="CB151" s="48">
        <f>SUM(CB281)/BA279*BA151</f>
        <v>0</v>
      </c>
      <c r="CC151" s="53"/>
      <c r="CD151" s="48">
        <f>SUM(CD281)/BC279*BC151</f>
        <v>0</v>
      </c>
      <c r="CE151" s="48">
        <f>SUM(CE281)/BD279*BD151</f>
        <v>0</v>
      </c>
      <c r="CF151" s="48">
        <f>SUM(CF281)/BE279*BE151</f>
        <v>0</v>
      </c>
      <c r="CG151" s="53"/>
      <c r="CH151" s="48">
        <f>SUM(CH281)/BG279*BG151</f>
        <v>0</v>
      </c>
      <c r="CI151" s="48">
        <f>SUM(CI281)/BH279*BH151</f>
        <v>0</v>
      </c>
      <c r="CJ151" s="48">
        <f>SUM(CJ281)/BI279*BI151</f>
        <v>0</v>
      </c>
      <c r="CK151" s="53"/>
      <c r="CL151" s="48">
        <f>SUM(CL281)/BK279*BK151</f>
        <v>0</v>
      </c>
      <c r="CM151" s="48">
        <f>SUM(CM281)/BL279*BL151</f>
        <v>0</v>
      </c>
      <c r="CN151" s="48">
        <f>SUM(CN281)/BM279*BM151</f>
        <v>0</v>
      </c>
      <c r="CO151" s="53"/>
      <c r="CP151" s="48">
        <f t="shared" si="18"/>
        <v>8.2080000000000002</v>
      </c>
      <c r="CQ151" s="48">
        <f t="shared" si="19"/>
        <v>8.2080000000000002</v>
      </c>
      <c r="CR151" s="48">
        <f t="shared" si="20"/>
        <v>0</v>
      </c>
      <c r="CS151" s="53"/>
      <c r="CT151" s="56"/>
      <c r="CU151" s="56"/>
      <c r="CV151" s="56"/>
      <c r="CW151" s="56"/>
      <c r="CX151" s="52"/>
      <c r="CY151" s="52"/>
      <c r="CZ151" s="52"/>
    </row>
    <row r="152" spans="1:108" x14ac:dyDescent="0.2">
      <c r="A152" s="56">
        <v>136</v>
      </c>
      <c r="B152" s="66" t="s">
        <v>222</v>
      </c>
      <c r="C152" s="56"/>
      <c r="D152" s="60" t="s">
        <v>20</v>
      </c>
      <c r="E152" s="32">
        <v>42736</v>
      </c>
      <c r="F152" s="32">
        <v>43100</v>
      </c>
      <c r="G152" s="60" t="s">
        <v>20</v>
      </c>
      <c r="H152" s="48">
        <v>91700</v>
      </c>
      <c r="I152" s="56"/>
      <c r="J152" s="56">
        <v>36024.93</v>
      </c>
      <c r="K152" s="37">
        <f t="shared" si="17"/>
        <v>353117.7</v>
      </c>
      <c r="L152" s="56">
        <v>204241.98</v>
      </c>
      <c r="M152" s="56">
        <v>78075.360000000001</v>
      </c>
      <c r="N152" s="56">
        <v>70800.36</v>
      </c>
      <c r="O152" s="56">
        <v>359807.41</v>
      </c>
      <c r="P152" s="37">
        <f t="shared" si="16"/>
        <v>359807.41</v>
      </c>
      <c r="Q152" s="37"/>
      <c r="R152" s="37"/>
      <c r="S152" s="37"/>
      <c r="T152" s="37"/>
      <c r="U152" s="37"/>
      <c r="V152" s="48">
        <v>43900</v>
      </c>
      <c r="W152" s="56"/>
      <c r="X152" s="56">
        <v>29335.22</v>
      </c>
      <c r="Y152" s="75">
        <v>405.4</v>
      </c>
      <c r="Z152" s="5">
        <f t="shared" si="15"/>
        <v>20.46</v>
      </c>
      <c r="AA152" s="33">
        <v>0</v>
      </c>
      <c r="AB152" s="33">
        <v>6.27</v>
      </c>
      <c r="AC152" s="33">
        <v>6.03</v>
      </c>
      <c r="AD152" s="33">
        <v>4.16</v>
      </c>
      <c r="AE152" s="33">
        <v>4</v>
      </c>
      <c r="AF152" s="56"/>
      <c r="AG152" s="56"/>
      <c r="AH152" s="56"/>
      <c r="AI152" s="56"/>
      <c r="AJ152" s="56"/>
      <c r="AK152" s="56"/>
      <c r="AL152" s="56">
        <v>106435.4</v>
      </c>
      <c r="AM152" s="56"/>
      <c r="AN152" s="56"/>
      <c r="AO152" s="56">
        <v>86997.43</v>
      </c>
      <c r="AP152" s="56">
        <v>3189.74</v>
      </c>
      <c r="AQ152" s="56">
        <v>146767.62</v>
      </c>
      <c r="AR152" s="56">
        <v>152086.16</v>
      </c>
      <c r="AS152" s="56">
        <v>12572.64</v>
      </c>
      <c r="AT152" s="56">
        <v>3156.7040000000002</v>
      </c>
      <c r="AU152" s="56">
        <v>89894.91</v>
      </c>
      <c r="AV152" s="56">
        <v>94421.17</v>
      </c>
      <c r="AW152" s="56">
        <v>6962.59</v>
      </c>
      <c r="AX152" s="56">
        <v>282.44</v>
      </c>
      <c r="AY152" s="56">
        <v>495735.34</v>
      </c>
      <c r="AZ152" s="56">
        <v>505936.28</v>
      </c>
      <c r="BA152" s="56">
        <v>65708.25</v>
      </c>
      <c r="BB152" s="56">
        <v>0</v>
      </c>
      <c r="BC152" s="56">
        <v>0</v>
      </c>
      <c r="BD152" s="56">
        <v>0</v>
      </c>
      <c r="BE152" s="56">
        <v>0</v>
      </c>
      <c r="BF152" s="96">
        <v>39944</v>
      </c>
      <c r="BG152" s="56">
        <v>134712.12</v>
      </c>
      <c r="BH152" s="56">
        <v>125310.48</v>
      </c>
      <c r="BI152" s="56">
        <v>9401.64</v>
      </c>
      <c r="BJ152" s="56">
        <v>0</v>
      </c>
      <c r="BK152" s="56">
        <v>0</v>
      </c>
      <c r="BL152" s="56">
        <v>0</v>
      </c>
      <c r="BM152" s="56">
        <v>0</v>
      </c>
      <c r="BN152" s="96">
        <v>73.927000000000007</v>
      </c>
      <c r="BO152" s="56">
        <v>7835.99</v>
      </c>
      <c r="BP152" s="56">
        <v>8318.6200000000008</v>
      </c>
      <c r="BQ152" s="56">
        <v>663.55</v>
      </c>
      <c r="BR152" s="48">
        <f>SUM(BR281)/AQ279*AQ152</f>
        <v>138817.39370647352</v>
      </c>
      <c r="BS152" s="48">
        <f>SUM(BS281)/AR279*AR152</f>
        <v>159367.13064842654</v>
      </c>
      <c r="BT152" s="48">
        <f>SUM(BT281)/AS279*AS152</f>
        <v>1635.0262996358529</v>
      </c>
      <c r="BU152" s="53"/>
      <c r="BV152" s="48">
        <f>SUM(BV281)/AU279*AU152</f>
        <v>90561.606759131566</v>
      </c>
      <c r="BW152" s="48">
        <f>SUM(BW281)/AV279*AV152</f>
        <v>101051.62894639985</v>
      </c>
      <c r="BX152" s="48">
        <f>SUM(BX281)/AW279*AW152</f>
        <v>1636.2458855294703</v>
      </c>
      <c r="BY152" s="53"/>
      <c r="BZ152" s="48">
        <f>SUM(BZ281)/AY279*AY152</f>
        <v>497996.87689716031</v>
      </c>
      <c r="CA152" s="48">
        <f>SUM(CA281)/AZ279*AZ152</f>
        <v>514922.89767532179</v>
      </c>
      <c r="CB152" s="48">
        <f>SUM(CB281)/BA279*BA152</f>
        <v>19695.892863186131</v>
      </c>
      <c r="CC152" s="53"/>
      <c r="CD152" s="48">
        <f>SUM(CD281)/BC279*BC152</f>
        <v>0</v>
      </c>
      <c r="CE152" s="48">
        <f>SUM(CE281)/BD279*BD152</f>
        <v>0</v>
      </c>
      <c r="CF152" s="48">
        <f>SUM(CF281)/BE279*BE152</f>
        <v>0</v>
      </c>
      <c r="CG152" s="53"/>
      <c r="CH152" s="48">
        <f>SUM(CH281)/BG279*BG152</f>
        <v>144098.85485935636</v>
      </c>
      <c r="CI152" s="48">
        <f>SUM(CI281)/BH279*BH152</f>
        <v>158705.53917063563</v>
      </c>
      <c r="CJ152" s="48">
        <f>SUM(CJ281)/BI279*BI152</f>
        <v>1928.6402341727546</v>
      </c>
      <c r="CK152" s="53"/>
      <c r="CL152" s="48">
        <f>SUM(CL281)/BK279*BK152</f>
        <v>0</v>
      </c>
      <c r="CM152" s="48">
        <f>SUM(CM281)/BL279*BL152</f>
        <v>0</v>
      </c>
      <c r="CN152" s="48">
        <f>SUM(CN281)/BM279*BM152</f>
        <v>0</v>
      </c>
      <c r="CO152" s="53"/>
      <c r="CP152" s="48">
        <f t="shared" si="18"/>
        <v>73.927000000000007</v>
      </c>
      <c r="CQ152" s="48">
        <f t="shared" si="19"/>
        <v>73.927000000000007</v>
      </c>
      <c r="CR152" s="48">
        <f t="shared" si="20"/>
        <v>0</v>
      </c>
      <c r="CS152" s="53"/>
      <c r="CT152" s="56"/>
      <c r="CU152" s="56"/>
      <c r="CV152" s="56"/>
      <c r="CW152" s="56"/>
      <c r="CX152" s="52"/>
      <c r="CY152" s="52">
        <v>2</v>
      </c>
      <c r="CZ152" s="52">
        <v>75829.8</v>
      </c>
    </row>
    <row r="153" spans="1:108" x14ac:dyDescent="0.2">
      <c r="A153" s="56">
        <v>137</v>
      </c>
      <c r="B153" s="66" t="s">
        <v>223</v>
      </c>
      <c r="C153" s="56"/>
      <c r="D153" s="60" t="s">
        <v>20</v>
      </c>
      <c r="E153" s="32">
        <v>42736</v>
      </c>
      <c r="F153" s="32">
        <v>43100</v>
      </c>
      <c r="G153" s="60" t="s">
        <v>20</v>
      </c>
      <c r="H153" s="48">
        <v>0</v>
      </c>
      <c r="I153" s="56"/>
      <c r="J153" s="56">
        <v>39803.120000000003</v>
      </c>
      <c r="K153" s="37">
        <f t="shared" si="17"/>
        <v>35797.919999999998</v>
      </c>
      <c r="L153" s="56">
        <v>18379.2</v>
      </c>
      <c r="M153" s="56">
        <v>0</v>
      </c>
      <c r="N153" s="56">
        <v>17418.72</v>
      </c>
      <c r="O153" s="56">
        <v>6335.84</v>
      </c>
      <c r="P153" s="37">
        <f t="shared" si="16"/>
        <v>6335.84</v>
      </c>
      <c r="Q153" s="37"/>
      <c r="R153" s="37"/>
      <c r="S153" s="37"/>
      <c r="T153" s="37"/>
      <c r="U153" s="37"/>
      <c r="V153" s="48"/>
      <c r="W153" s="56"/>
      <c r="X153" s="56">
        <v>69265.2</v>
      </c>
      <c r="Y153" s="75">
        <v>374.1</v>
      </c>
      <c r="Z153" s="5">
        <f t="shared" si="15"/>
        <v>8.52</v>
      </c>
      <c r="AA153" s="33">
        <v>0</v>
      </c>
      <c r="AB153" s="33">
        <v>3.95</v>
      </c>
      <c r="AC153" s="33">
        <v>0.41</v>
      </c>
      <c r="AD153" s="33">
        <v>4.16</v>
      </c>
      <c r="AE153" s="33">
        <v>0</v>
      </c>
      <c r="AF153" s="56"/>
      <c r="AG153" s="56"/>
      <c r="AH153" s="56"/>
      <c r="AI153" s="56"/>
      <c r="AJ153" s="56"/>
      <c r="AK153" s="56"/>
      <c r="AL153" s="56">
        <v>29791.73</v>
      </c>
      <c r="AM153" s="56"/>
      <c r="AN153" s="56"/>
      <c r="AO153" s="56">
        <v>55377.23</v>
      </c>
      <c r="AP153" s="56">
        <v>382.8</v>
      </c>
      <c r="AQ153" s="56">
        <v>21001.86</v>
      </c>
      <c r="AR153" s="56">
        <v>3282.03</v>
      </c>
      <c r="AS153" s="56">
        <v>35398.339999999997</v>
      </c>
      <c r="AT153" s="56">
        <v>382.8</v>
      </c>
      <c r="AU153" s="56">
        <v>9367.08</v>
      </c>
      <c r="AV153" s="56">
        <v>2113.4899999999998</v>
      </c>
      <c r="AW153" s="56">
        <v>18297.03</v>
      </c>
      <c r="AX153" s="56">
        <v>0</v>
      </c>
      <c r="AY153" s="56">
        <v>0</v>
      </c>
      <c r="AZ153" s="56">
        <v>0</v>
      </c>
      <c r="BA153" s="56">
        <v>0</v>
      </c>
      <c r="BB153" s="56">
        <v>0</v>
      </c>
      <c r="BC153" s="56">
        <v>0</v>
      </c>
      <c r="BD153" s="56">
        <v>0</v>
      </c>
      <c r="BE153" s="56">
        <v>0</v>
      </c>
      <c r="BF153" s="96">
        <v>0</v>
      </c>
      <c r="BG153" s="56">
        <v>0</v>
      </c>
      <c r="BH153" s="56">
        <v>0</v>
      </c>
      <c r="BI153" s="56">
        <v>0</v>
      </c>
      <c r="BJ153" s="56">
        <v>0</v>
      </c>
      <c r="BK153" s="56">
        <v>0</v>
      </c>
      <c r="BL153" s="56">
        <v>0</v>
      </c>
      <c r="BM153" s="56">
        <v>0</v>
      </c>
      <c r="BN153" s="96">
        <v>10.26</v>
      </c>
      <c r="BO153" s="56">
        <v>828.12</v>
      </c>
      <c r="BP153" s="56">
        <v>216.04</v>
      </c>
      <c r="BQ153" s="56">
        <v>1681.86</v>
      </c>
      <c r="BR153" s="48">
        <f>SUM(BR281)/AQ279*AQ153</f>
        <v>19864.214383174152</v>
      </c>
      <c r="BS153" s="48">
        <f>SUM(BS281)/AR279*AR153</f>
        <v>3439.1538572744253</v>
      </c>
      <c r="BT153" s="48">
        <f>SUM(BT281)/AS279*AS153</f>
        <v>4603.4259203677029</v>
      </c>
      <c r="BU153" s="53"/>
      <c r="BV153" s="48">
        <f>SUM(BV281)/AU279*AU153</f>
        <v>9436.5500275969589</v>
      </c>
      <c r="BW153" s="48">
        <f>SUM(BW281)/AV279*AV153</f>
        <v>2261.9038427709233</v>
      </c>
      <c r="BX153" s="48">
        <f>SUM(BX281)/AW279*AW153</f>
        <v>4299.8999014604169</v>
      </c>
      <c r="BY153" s="53"/>
      <c r="BZ153" s="48">
        <f>SUM(BZ281)/AY279*AY153</f>
        <v>0</v>
      </c>
      <c r="CA153" s="48">
        <f>SUM(CA281)/AZ279*AZ153</f>
        <v>0</v>
      </c>
      <c r="CB153" s="48">
        <f>SUM(CB281)/BA279*BA153</f>
        <v>0</v>
      </c>
      <c r="CC153" s="53"/>
      <c r="CD153" s="48">
        <f>SUM(CD281)/BC279*BC153</f>
        <v>0</v>
      </c>
      <c r="CE153" s="48">
        <f>SUM(CE281)/BD279*BD153</f>
        <v>0</v>
      </c>
      <c r="CF153" s="48">
        <f>SUM(CF281)/BE279*BE153</f>
        <v>0</v>
      </c>
      <c r="CG153" s="53"/>
      <c r="CH153" s="48">
        <f>SUM(CH281)/BG279*BG153</f>
        <v>0</v>
      </c>
      <c r="CI153" s="48">
        <f>SUM(CI281)/BH279*BH153</f>
        <v>0</v>
      </c>
      <c r="CJ153" s="48">
        <f>SUM(CJ281)/BI279*BI153</f>
        <v>0</v>
      </c>
      <c r="CK153" s="53"/>
      <c r="CL153" s="48">
        <f>SUM(CL281)/BK279*BK153</f>
        <v>0</v>
      </c>
      <c r="CM153" s="48">
        <f>SUM(CM281)/BL279*BL153</f>
        <v>0</v>
      </c>
      <c r="CN153" s="48">
        <f>SUM(CN281)/BM279*BM153</f>
        <v>0</v>
      </c>
      <c r="CO153" s="53"/>
      <c r="CP153" s="48">
        <f t="shared" si="18"/>
        <v>10.26</v>
      </c>
      <c r="CQ153" s="48">
        <f t="shared" si="19"/>
        <v>10.26</v>
      </c>
      <c r="CR153" s="48">
        <f t="shared" si="20"/>
        <v>0</v>
      </c>
      <c r="CS153" s="53"/>
      <c r="CT153" s="56"/>
      <c r="CU153" s="56"/>
      <c r="CV153" s="56"/>
      <c r="CW153" s="56"/>
      <c r="CX153" s="52"/>
      <c r="CY153" s="52"/>
      <c r="CZ153" s="52">
        <v>0</v>
      </c>
    </row>
    <row r="154" spans="1:108" x14ac:dyDescent="0.2">
      <c r="A154" s="56">
        <v>138</v>
      </c>
      <c r="B154" s="66" t="s">
        <v>224</v>
      </c>
      <c r="C154" s="56"/>
      <c r="D154" s="60" t="s">
        <v>20</v>
      </c>
      <c r="E154" s="32">
        <v>42736</v>
      </c>
      <c r="F154" s="32">
        <v>43100</v>
      </c>
      <c r="G154" s="60" t="s">
        <v>20</v>
      </c>
      <c r="H154" s="48">
        <v>93900</v>
      </c>
      <c r="I154" s="56"/>
      <c r="J154" s="56">
        <v>79440.91</v>
      </c>
      <c r="K154" s="37">
        <f t="shared" si="17"/>
        <v>181540.56</v>
      </c>
      <c r="L154" s="56">
        <v>102230.16</v>
      </c>
      <c r="M154" s="56">
        <v>43309.440000000002</v>
      </c>
      <c r="N154" s="56">
        <v>36000.959999999999</v>
      </c>
      <c r="O154" s="56">
        <v>176909.5</v>
      </c>
      <c r="P154" s="37">
        <f t="shared" si="16"/>
        <v>176909.5</v>
      </c>
      <c r="Q154" s="37"/>
      <c r="R154" s="37"/>
      <c r="S154" s="37"/>
      <c r="T154" s="37"/>
      <c r="U154" s="37"/>
      <c r="V154" s="48">
        <v>117500</v>
      </c>
      <c r="W154" s="56"/>
      <c r="X154" s="56">
        <v>84071.97</v>
      </c>
      <c r="Y154" s="75">
        <v>640.29999999999995</v>
      </c>
      <c r="Z154" s="5">
        <f t="shared" si="15"/>
        <v>20.53</v>
      </c>
      <c r="AA154" s="33">
        <v>2.39</v>
      </c>
      <c r="AB154" s="33">
        <v>3.95</v>
      </c>
      <c r="AC154" s="33">
        <v>6.03</v>
      </c>
      <c r="AD154" s="33">
        <v>4.16</v>
      </c>
      <c r="AE154" s="33">
        <v>4</v>
      </c>
      <c r="AF154" s="56"/>
      <c r="AG154" s="56"/>
      <c r="AH154" s="56"/>
      <c r="AI154" s="56"/>
      <c r="AJ154" s="56"/>
      <c r="AK154" s="56"/>
      <c r="AL154" s="56">
        <v>57004.12</v>
      </c>
      <c r="AM154" s="56"/>
      <c r="AN154" s="56"/>
      <c r="AO154" s="56">
        <v>110746.29</v>
      </c>
      <c r="AP154" s="56">
        <v>2935.64</v>
      </c>
      <c r="AQ154" s="56">
        <v>122404.73</v>
      </c>
      <c r="AR154" s="56">
        <v>89902.399999999994</v>
      </c>
      <c r="AS154" s="56">
        <v>67074.509999999995</v>
      </c>
      <c r="AT154" s="56">
        <v>2935.636</v>
      </c>
      <c r="AU154" s="56">
        <v>73766.3</v>
      </c>
      <c r="AV154" s="56">
        <v>55472.91</v>
      </c>
      <c r="AW154" s="56">
        <v>39188.89</v>
      </c>
      <c r="AX154" s="56">
        <v>0</v>
      </c>
      <c r="AY154" s="56">
        <v>0</v>
      </c>
      <c r="AZ154" s="56">
        <v>0</v>
      </c>
      <c r="BA154" s="56">
        <v>0</v>
      </c>
      <c r="BB154" s="56">
        <v>0</v>
      </c>
      <c r="BC154" s="56">
        <v>0</v>
      </c>
      <c r="BD154" s="56">
        <v>0</v>
      </c>
      <c r="BE154" s="56">
        <v>0</v>
      </c>
      <c r="BF154" s="96">
        <v>22540.741999999998</v>
      </c>
      <c r="BG154" s="56">
        <v>75908.05</v>
      </c>
      <c r="BH154" s="56">
        <v>55497.3</v>
      </c>
      <c r="BI154" s="56">
        <v>20410.75</v>
      </c>
      <c r="BJ154" s="56">
        <v>0</v>
      </c>
      <c r="BK154" s="56">
        <v>0</v>
      </c>
      <c r="BL154" s="56">
        <v>0</v>
      </c>
      <c r="BM154" s="56">
        <v>0</v>
      </c>
      <c r="BN154" s="96">
        <v>64.968999999999994</v>
      </c>
      <c r="BO154" s="56">
        <v>5241.54</v>
      </c>
      <c r="BP154" s="56">
        <v>5215.53</v>
      </c>
      <c r="BQ154" s="56">
        <v>1562.45</v>
      </c>
      <c r="BR154" s="48">
        <f>SUM(BR281)/AQ279*AQ154</f>
        <v>115774.21229522282</v>
      </c>
      <c r="BS154" s="48">
        <f>SUM(BS281)/AR279*AR154</f>
        <v>94206.386211652018</v>
      </c>
      <c r="BT154" s="48">
        <f>SUM(BT281)/AS279*AS154</f>
        <v>8722.7971122364124</v>
      </c>
      <c r="BU154" s="53"/>
      <c r="BV154" s="48">
        <f>SUM(BV281)/AU279*AU154</f>
        <v>74313.380509264956</v>
      </c>
      <c r="BW154" s="48">
        <f>SUM(BW281)/AV279*AV154</f>
        <v>59368.337819760491</v>
      </c>
      <c r="BX154" s="48">
        <f>SUM(BX281)/AW279*AW154</f>
        <v>9209.5987299219123</v>
      </c>
      <c r="BY154" s="53"/>
      <c r="BZ154" s="48">
        <f>SUM(BZ281)/AY279*AY154</f>
        <v>0</v>
      </c>
      <c r="CA154" s="48">
        <f>SUM(CA281)/AZ279*AZ154</f>
        <v>0</v>
      </c>
      <c r="CB154" s="48">
        <f>SUM(CB281)/BA279*BA154</f>
        <v>0</v>
      </c>
      <c r="CC154" s="53"/>
      <c r="CD154" s="48">
        <f>SUM(CD281)/BC279*BC154</f>
        <v>0</v>
      </c>
      <c r="CE154" s="48">
        <f>SUM(CE281)/BD279*BD154</f>
        <v>0</v>
      </c>
      <c r="CF154" s="48">
        <f>SUM(CF281)/BE279*BE154</f>
        <v>0</v>
      </c>
      <c r="CG154" s="53"/>
      <c r="CH154" s="48">
        <f>SUM(CH281)/BG279*BG154</f>
        <v>81197.319733419441</v>
      </c>
      <c r="CI154" s="48">
        <f>SUM(CI281)/BH279*BH154</f>
        <v>70287.249071382685</v>
      </c>
      <c r="CJ154" s="48">
        <f>SUM(CJ281)/BI279*BI154</f>
        <v>4187.0347790004244</v>
      </c>
      <c r="CK154" s="53"/>
      <c r="CL154" s="48">
        <f>SUM(CL281)/BK279*BK154</f>
        <v>0</v>
      </c>
      <c r="CM154" s="48">
        <f>SUM(CM281)/BL279*BL154</f>
        <v>0</v>
      </c>
      <c r="CN154" s="48">
        <f>SUM(CN281)/BM279*BM154</f>
        <v>0</v>
      </c>
      <c r="CO154" s="53"/>
      <c r="CP154" s="48">
        <f t="shared" si="18"/>
        <v>64.968999999999994</v>
      </c>
      <c r="CQ154" s="48">
        <f t="shared" si="19"/>
        <v>64.968999999999994</v>
      </c>
      <c r="CR154" s="48">
        <f t="shared" si="20"/>
        <v>0</v>
      </c>
      <c r="CS154" s="53"/>
      <c r="CT154" s="56"/>
      <c r="CU154" s="56"/>
      <c r="CV154" s="56"/>
      <c r="CW154" s="56"/>
      <c r="CX154" s="52"/>
      <c r="CY154" s="52">
        <v>4</v>
      </c>
      <c r="CZ154" s="52">
        <v>38270</v>
      </c>
    </row>
    <row r="155" spans="1:108" x14ac:dyDescent="0.2">
      <c r="A155" s="56">
        <v>139</v>
      </c>
      <c r="B155" s="66" t="s">
        <v>225</v>
      </c>
      <c r="C155" s="56"/>
      <c r="D155" s="60" t="s">
        <v>20</v>
      </c>
      <c r="E155" s="32">
        <v>42736</v>
      </c>
      <c r="F155" s="32">
        <v>43100</v>
      </c>
      <c r="G155" s="60" t="s">
        <v>20</v>
      </c>
      <c r="H155" s="48">
        <v>61400</v>
      </c>
      <c r="I155" s="56"/>
      <c r="J155" s="56">
        <v>13988.55</v>
      </c>
      <c r="K155" s="37">
        <f t="shared" si="17"/>
        <v>126271.86</v>
      </c>
      <c r="L155" s="56">
        <v>67530.12</v>
      </c>
      <c r="M155" s="56">
        <v>32077.439999999999</v>
      </c>
      <c r="N155" s="56">
        <v>26664.3</v>
      </c>
      <c r="O155" s="56">
        <v>125003.53</v>
      </c>
      <c r="P155" s="37">
        <f t="shared" si="16"/>
        <v>125003.53</v>
      </c>
      <c r="Q155" s="37"/>
      <c r="R155" s="37"/>
      <c r="S155" s="37"/>
      <c r="T155" s="37"/>
      <c r="U155" s="37"/>
      <c r="V155" s="48">
        <v>36000</v>
      </c>
      <c r="W155" s="56"/>
      <c r="X155" s="56">
        <v>15256.88</v>
      </c>
      <c r="Y155" s="75">
        <v>339.7</v>
      </c>
      <c r="Z155" s="5">
        <f t="shared" si="15"/>
        <v>19.310000000000002</v>
      </c>
      <c r="AA155" s="33">
        <v>0</v>
      </c>
      <c r="AB155" s="33">
        <v>5.12</v>
      </c>
      <c r="AC155" s="33">
        <v>6.03</v>
      </c>
      <c r="AD155" s="33">
        <v>4.16</v>
      </c>
      <c r="AE155" s="33">
        <v>4</v>
      </c>
      <c r="AF155" s="56"/>
      <c r="AG155" s="56"/>
      <c r="AH155" s="56"/>
      <c r="AI155" s="56"/>
      <c r="AJ155" s="56"/>
      <c r="AK155" s="56"/>
      <c r="AL155" s="56">
        <v>34962.54</v>
      </c>
      <c r="AM155" s="56"/>
      <c r="AN155" s="56"/>
      <c r="AO155" s="56">
        <v>54461.13</v>
      </c>
      <c r="AP155" s="56">
        <v>1529.98</v>
      </c>
      <c r="AQ155" s="56">
        <v>74666.759999999995</v>
      </c>
      <c r="AR155" s="56">
        <v>68374.36</v>
      </c>
      <c r="AS155" s="56">
        <v>10524.83</v>
      </c>
      <c r="AT155" s="56">
        <v>1529.981</v>
      </c>
      <c r="AU155" s="56">
        <v>37449.089999999997</v>
      </c>
      <c r="AV155" s="56">
        <v>34457.83</v>
      </c>
      <c r="AW155" s="56">
        <v>5546.24</v>
      </c>
      <c r="AX155" s="56">
        <v>117.807</v>
      </c>
      <c r="AY155" s="56">
        <v>208022.46</v>
      </c>
      <c r="AZ155" s="56">
        <v>198315.85</v>
      </c>
      <c r="BA155" s="56">
        <v>37642.21</v>
      </c>
      <c r="BB155" s="56">
        <v>0</v>
      </c>
      <c r="BC155" s="56">
        <v>0</v>
      </c>
      <c r="BD155" s="56">
        <v>0</v>
      </c>
      <c r="BE155" s="56">
        <v>0</v>
      </c>
      <c r="BF155" s="96">
        <v>14591.141</v>
      </c>
      <c r="BG155" s="56">
        <v>51748.04</v>
      </c>
      <c r="BH155" s="56">
        <v>43606.19</v>
      </c>
      <c r="BI155" s="56">
        <v>8141.85</v>
      </c>
      <c r="BJ155" s="56">
        <v>0</v>
      </c>
      <c r="BK155" s="56">
        <v>0</v>
      </c>
      <c r="BL155" s="56">
        <v>0</v>
      </c>
      <c r="BM155" s="56">
        <v>0</v>
      </c>
      <c r="BN155" s="96">
        <v>40.886000000000003</v>
      </c>
      <c r="BO155" s="56">
        <v>3300.57</v>
      </c>
      <c r="BP155" s="56">
        <v>3163.2</v>
      </c>
      <c r="BQ155" s="56">
        <v>376.9</v>
      </c>
      <c r="BR155" s="48">
        <f>SUM(BR281)/AQ279*AQ155</f>
        <v>70622.150987436937</v>
      </c>
      <c r="BS155" s="48">
        <f>SUM(BS281)/AR279*AR155</f>
        <v>71647.713132625286</v>
      </c>
      <c r="BT155" s="48">
        <f>SUM(BT281)/AS279*AS155</f>
        <v>1368.7160253690884</v>
      </c>
      <c r="BU155" s="53"/>
      <c r="BV155" s="48">
        <f>SUM(BV281)/AU279*AU155</f>
        <v>37726.827492984041</v>
      </c>
      <c r="BW155" s="48">
        <f>SUM(BW281)/AV279*AV155</f>
        <v>36877.533411819888</v>
      </c>
      <c r="BX155" s="48">
        <f>SUM(BX281)/AW279*AW155</f>
        <v>1303.3960609714156</v>
      </c>
      <c r="BY155" s="53"/>
      <c r="BZ155" s="48">
        <f>SUM(BZ281)/AY279*AY155</f>
        <v>208971.45522137769</v>
      </c>
      <c r="CA155" s="48">
        <f>SUM(CA281)/AZ279*AZ155</f>
        <v>201838.40569200623</v>
      </c>
      <c r="CB155" s="48">
        <f>SUM(CB281)/BA279*BA155</f>
        <v>11283.163610255237</v>
      </c>
      <c r="CC155" s="53"/>
      <c r="CD155" s="48">
        <f>SUM(CD281)/BC279*BC155</f>
        <v>0</v>
      </c>
      <c r="CE155" s="48">
        <f>SUM(CE281)/BD279*BD155</f>
        <v>0</v>
      </c>
      <c r="CF155" s="48">
        <f>SUM(CF281)/BE279*BE155</f>
        <v>0</v>
      </c>
      <c r="CG155" s="53"/>
      <c r="CH155" s="48">
        <f>SUM(CH281)/BG279*BG155</f>
        <v>55353.841252117243</v>
      </c>
      <c r="CI155" s="48">
        <f>SUM(CI281)/BH279*BH155</f>
        <v>55227.175692944285</v>
      </c>
      <c r="CJ155" s="48">
        <f>SUM(CJ281)/BI279*BI155</f>
        <v>1670.2085477214021</v>
      </c>
      <c r="CK155" s="53"/>
      <c r="CL155" s="48">
        <f>SUM(CL281)/BK279*BK155</f>
        <v>0</v>
      </c>
      <c r="CM155" s="48">
        <f>SUM(CM281)/BL279*BL155</f>
        <v>0</v>
      </c>
      <c r="CN155" s="48">
        <f>SUM(CN281)/BM279*BM155</f>
        <v>0</v>
      </c>
      <c r="CO155" s="53"/>
      <c r="CP155" s="48">
        <f t="shared" si="18"/>
        <v>40.886000000000003</v>
      </c>
      <c r="CQ155" s="48">
        <f t="shared" si="19"/>
        <v>40.886000000000003</v>
      </c>
      <c r="CR155" s="48">
        <f t="shared" si="20"/>
        <v>0</v>
      </c>
      <c r="CS155" s="53"/>
      <c r="CT155" s="56">
        <v>1</v>
      </c>
      <c r="CU155" s="56">
        <v>1</v>
      </c>
      <c r="CV155" s="56">
        <v>0</v>
      </c>
      <c r="CW155" s="56">
        <v>3076.22</v>
      </c>
      <c r="CX155" s="52"/>
      <c r="CY155" s="52">
        <v>2</v>
      </c>
      <c r="CZ155" s="52">
        <v>10000</v>
      </c>
    </row>
    <row r="156" spans="1:108" x14ac:dyDescent="0.2">
      <c r="A156" s="56">
        <v>140</v>
      </c>
      <c r="B156" s="66" t="s">
        <v>226</v>
      </c>
      <c r="C156" s="56"/>
      <c r="D156" s="60" t="s">
        <v>20</v>
      </c>
      <c r="E156" s="32">
        <v>42736</v>
      </c>
      <c r="F156" s="32">
        <v>43100</v>
      </c>
      <c r="G156" s="60" t="s">
        <v>20</v>
      </c>
      <c r="H156" s="48">
        <v>49200</v>
      </c>
      <c r="I156" s="56"/>
      <c r="J156" s="56">
        <v>6730.51</v>
      </c>
      <c r="K156" s="37">
        <f t="shared" si="17"/>
        <v>60755.19</v>
      </c>
      <c r="L156" s="56">
        <v>33883.61</v>
      </c>
      <c r="M156" s="56">
        <v>11749.31</v>
      </c>
      <c r="N156" s="56">
        <v>15122.27</v>
      </c>
      <c r="O156" s="56">
        <v>61580.24</v>
      </c>
      <c r="P156" s="37">
        <f t="shared" si="16"/>
        <v>61580.24</v>
      </c>
      <c r="Q156" s="37"/>
      <c r="R156" s="37"/>
      <c r="S156" s="37"/>
      <c r="T156" s="37"/>
      <c r="U156" s="37"/>
      <c r="V156" s="48">
        <v>60400</v>
      </c>
      <c r="W156" s="56"/>
      <c r="X156" s="56">
        <v>5905.46</v>
      </c>
      <c r="Y156" s="75">
        <v>795.71</v>
      </c>
      <c r="Z156" s="5">
        <f t="shared" si="15"/>
        <v>16.440000000000001</v>
      </c>
      <c r="AA156" s="33">
        <v>0</v>
      </c>
      <c r="AB156" s="33">
        <v>3.95</v>
      </c>
      <c r="AC156" s="33">
        <v>6.03</v>
      </c>
      <c r="AD156" s="33">
        <v>4.16</v>
      </c>
      <c r="AE156" s="33">
        <v>2.2999999999999998</v>
      </c>
      <c r="AF156" s="56"/>
      <c r="AG156" s="56"/>
      <c r="AH156" s="56"/>
      <c r="AI156" s="56"/>
      <c r="AJ156" s="56"/>
      <c r="AK156" s="56"/>
      <c r="AL156" s="56">
        <v>1235.71</v>
      </c>
      <c r="AM156" s="56"/>
      <c r="AN156" s="56"/>
      <c r="AO156" s="56">
        <v>5057.51</v>
      </c>
      <c r="AP156" s="56">
        <v>786.02</v>
      </c>
      <c r="AQ156" s="56">
        <v>37517.300000000003</v>
      </c>
      <c r="AR156" s="56">
        <v>35187.599999999999</v>
      </c>
      <c r="AS156" s="56">
        <v>3095.83</v>
      </c>
      <c r="AT156" s="56">
        <v>786.024</v>
      </c>
      <c r="AU156" s="56">
        <v>19087.62</v>
      </c>
      <c r="AV156" s="56">
        <v>18153.3</v>
      </c>
      <c r="AW156" s="56">
        <v>1350.92</v>
      </c>
      <c r="AX156" s="56">
        <v>0</v>
      </c>
      <c r="AY156" s="56">
        <v>0</v>
      </c>
      <c r="AZ156" s="56">
        <v>0</v>
      </c>
      <c r="BA156" s="56">
        <v>0</v>
      </c>
      <c r="BB156" s="56">
        <v>0</v>
      </c>
      <c r="BC156" s="56">
        <v>0</v>
      </c>
      <c r="BD156" s="56">
        <v>0</v>
      </c>
      <c r="BE156" s="56">
        <v>0</v>
      </c>
      <c r="BF156" s="96">
        <v>11636.549000000001</v>
      </c>
      <c r="BG156" s="56">
        <v>43103.73</v>
      </c>
      <c r="BH156" s="56">
        <v>39092.35</v>
      </c>
      <c r="BI156" s="56">
        <v>4011.38</v>
      </c>
      <c r="BJ156" s="56">
        <v>0</v>
      </c>
      <c r="BK156" s="56">
        <v>0</v>
      </c>
      <c r="BL156" s="56">
        <v>0</v>
      </c>
      <c r="BM156" s="56">
        <v>0</v>
      </c>
      <c r="BN156" s="96">
        <v>28.728000000000002</v>
      </c>
      <c r="BO156" s="56">
        <v>2318.52</v>
      </c>
      <c r="BP156" s="56">
        <v>2317.94</v>
      </c>
      <c r="BQ156" s="56">
        <v>53.56</v>
      </c>
      <c r="BR156" s="48">
        <f>SUM(BR281)/AQ279*AQ156</f>
        <v>35485.03276747201</v>
      </c>
      <c r="BS156" s="48">
        <f>SUM(BS281)/AR279*AR156</f>
        <v>36872.170659082811</v>
      </c>
      <c r="BT156" s="48">
        <f>SUM(BT281)/AS279*AS156</f>
        <v>402.60147981662266</v>
      </c>
      <c r="BU156" s="53"/>
      <c r="BV156" s="48">
        <f>SUM(BV281)/AU279*AU156</f>
        <v>19229.18145652223</v>
      </c>
      <c r="BW156" s="48">
        <f>SUM(BW281)/AV279*AV156</f>
        <v>19428.064021582028</v>
      </c>
      <c r="BX156" s="48">
        <f>SUM(BX281)/AW279*AW156</f>
        <v>317.47342464219093</v>
      </c>
      <c r="BY156" s="53"/>
      <c r="BZ156" s="48">
        <f>SUM(BZ281)/AY279*AY156</f>
        <v>0</v>
      </c>
      <c r="CA156" s="48">
        <f>SUM(CA281)/AZ279*AZ156</f>
        <v>0</v>
      </c>
      <c r="CB156" s="48">
        <f>SUM(CB281)/BA279*BA156</f>
        <v>0</v>
      </c>
      <c r="CC156" s="53"/>
      <c r="CD156" s="48">
        <f>SUM(CD281)/BC279*BC156</f>
        <v>0</v>
      </c>
      <c r="CE156" s="48">
        <f>SUM(CE281)/BD279*BD156</f>
        <v>0</v>
      </c>
      <c r="CF156" s="48">
        <f>SUM(CF281)/BE279*BE156</f>
        <v>0</v>
      </c>
      <c r="CG156" s="53"/>
      <c r="CH156" s="48">
        <f>SUM(CH281)/BG279*BG156</f>
        <v>46107.196094656407</v>
      </c>
      <c r="CI156" s="48">
        <f>SUM(CI281)/BH279*BH156</f>
        <v>49510.40395182588</v>
      </c>
      <c r="CJ156" s="48">
        <f>SUM(CJ281)/BI279*BI156</f>
        <v>822.88928980006733</v>
      </c>
      <c r="CK156" s="53"/>
      <c r="CL156" s="48">
        <f>SUM(CL281)/BK279*BK156</f>
        <v>0</v>
      </c>
      <c r="CM156" s="48">
        <f>SUM(CM281)/BL279*BL156</f>
        <v>0</v>
      </c>
      <c r="CN156" s="48">
        <f>SUM(CN281)/BM279*BM156</f>
        <v>0</v>
      </c>
      <c r="CO156" s="53"/>
      <c r="CP156" s="48">
        <f t="shared" si="18"/>
        <v>28.728000000000002</v>
      </c>
      <c r="CQ156" s="48">
        <f t="shared" si="19"/>
        <v>28.728000000000002</v>
      </c>
      <c r="CR156" s="48">
        <f t="shared" si="20"/>
        <v>0</v>
      </c>
      <c r="CS156" s="53"/>
      <c r="CT156" s="56"/>
      <c r="CU156" s="56"/>
      <c r="CV156" s="56"/>
      <c r="CW156" s="56"/>
      <c r="CX156" s="52"/>
      <c r="CY156" s="52"/>
      <c r="CZ156" s="52"/>
    </row>
    <row r="157" spans="1:108" x14ac:dyDescent="0.2">
      <c r="A157" s="56">
        <v>141</v>
      </c>
      <c r="B157" s="66" t="s">
        <v>227</v>
      </c>
      <c r="C157" s="56"/>
      <c r="D157" s="60"/>
      <c r="E157" s="32">
        <v>42736</v>
      </c>
      <c r="F157" s="32">
        <v>43100</v>
      </c>
      <c r="G157" s="60"/>
      <c r="H157" s="48">
        <v>61600</v>
      </c>
      <c r="I157" s="56"/>
      <c r="J157" s="56">
        <v>33492.199999999997</v>
      </c>
      <c r="K157" s="37">
        <f t="shared" si="17"/>
        <v>344488.74</v>
      </c>
      <c r="L157" s="56">
        <v>192782.46</v>
      </c>
      <c r="M157" s="56">
        <v>82843.199999999997</v>
      </c>
      <c r="N157" s="56">
        <v>68863.08</v>
      </c>
      <c r="O157" s="56">
        <v>318241.58</v>
      </c>
      <c r="P157" s="37">
        <f t="shared" si="16"/>
        <v>318241.58</v>
      </c>
      <c r="Q157" s="37"/>
      <c r="R157" s="37"/>
      <c r="S157" s="37"/>
      <c r="T157" s="37"/>
      <c r="U157" s="37"/>
      <c r="V157" s="48">
        <v>-4900</v>
      </c>
      <c r="W157" s="56"/>
      <c r="X157" s="56">
        <v>59739.360000000001</v>
      </c>
      <c r="Y157" s="75"/>
      <c r="Z157" s="5">
        <f t="shared" si="15"/>
        <v>21.44</v>
      </c>
      <c r="AA157" s="33">
        <v>0</v>
      </c>
      <c r="AB157" s="33">
        <v>5.12</v>
      </c>
      <c r="AC157" s="33">
        <v>8.16</v>
      </c>
      <c r="AD157" s="33">
        <v>4.16</v>
      </c>
      <c r="AE157" s="33">
        <v>4</v>
      </c>
      <c r="AF157" s="56"/>
      <c r="AG157" s="56"/>
      <c r="AH157" s="56"/>
      <c r="AI157" s="56"/>
      <c r="AJ157" s="56"/>
      <c r="AK157" s="56"/>
      <c r="AL157" s="56">
        <v>117395.66</v>
      </c>
      <c r="AM157" s="56"/>
      <c r="AN157" s="56"/>
      <c r="AO157" s="56">
        <v>199895.18</v>
      </c>
      <c r="AP157" s="56">
        <v>3107.21</v>
      </c>
      <c r="AQ157" s="56">
        <v>154089.49</v>
      </c>
      <c r="AR157" s="56">
        <v>130256.89</v>
      </c>
      <c r="AS157" s="56">
        <v>40742.15</v>
      </c>
      <c r="AT157" s="56">
        <v>3107.212</v>
      </c>
      <c r="AU157" s="56">
        <v>76045.42</v>
      </c>
      <c r="AV157" s="56">
        <v>64846.61</v>
      </c>
      <c r="AW157" s="56">
        <v>21277.919999999998</v>
      </c>
      <c r="AX157" s="56">
        <v>330.512</v>
      </c>
      <c r="AY157" s="56">
        <v>583161.74</v>
      </c>
      <c r="AZ157" s="56">
        <v>538857.38</v>
      </c>
      <c r="BA157" s="56">
        <v>133518.15</v>
      </c>
      <c r="BB157" s="56">
        <v>0</v>
      </c>
      <c r="BC157" s="56">
        <v>0</v>
      </c>
      <c r="BD157" s="56">
        <v>0</v>
      </c>
      <c r="BE157" s="56">
        <v>0</v>
      </c>
      <c r="BF157" s="96">
        <v>33952</v>
      </c>
      <c r="BG157" s="56">
        <v>115084.28</v>
      </c>
      <c r="BH157" s="56">
        <v>102377.39</v>
      </c>
      <c r="BI157" s="56">
        <v>12706.89</v>
      </c>
      <c r="BJ157" s="56">
        <v>0</v>
      </c>
      <c r="BK157" s="56">
        <v>0</v>
      </c>
      <c r="BL157" s="56">
        <v>0</v>
      </c>
      <c r="BM157" s="56">
        <v>0</v>
      </c>
      <c r="BN157" s="96">
        <v>114.322</v>
      </c>
      <c r="BO157" s="56">
        <v>9229.5400000000009</v>
      </c>
      <c r="BP157" s="56">
        <v>8235.9599999999991</v>
      </c>
      <c r="BQ157" s="56">
        <v>2186.79</v>
      </c>
      <c r="BR157" s="48">
        <f>SUM(BR281)/AQ279*AQ157</f>
        <v>145742.64677290342</v>
      </c>
      <c r="BS157" s="48">
        <f>SUM(BS281)/AR279*AR157</f>
        <v>136492.80648868854</v>
      </c>
      <c r="BT157" s="48">
        <f>SUM(BT281)/AS279*AS157</f>
        <v>5298.3690580267048</v>
      </c>
      <c r="BU157" s="53"/>
      <c r="BV157" s="48">
        <f>SUM(BV281)/AU279*AU157</f>
        <v>76609.403378600618</v>
      </c>
      <c r="BW157" s="48">
        <f>SUM(BW281)/AV279*AV157</f>
        <v>69400.279324561459</v>
      </c>
      <c r="BX157" s="48">
        <f>SUM(BX281)/AW279*AW157</f>
        <v>5000.4249930880924</v>
      </c>
      <c r="BY157" s="53"/>
      <c r="BZ157" s="48">
        <f>SUM(BZ281)/AY279*AY157</f>
        <v>585822.1147717929</v>
      </c>
      <c r="CA157" s="48">
        <f>SUM(CA281)/AZ279*AZ157</f>
        <v>548428.75380143116</v>
      </c>
      <c r="CB157" s="48">
        <f>SUM(CB281)/BA279*BA157</f>
        <v>40021.750353887299</v>
      </c>
      <c r="CC157" s="53"/>
      <c r="CD157" s="48">
        <f>SUM(CD281)/BC279*BC157</f>
        <v>0</v>
      </c>
      <c r="CE157" s="48">
        <f>SUM(CE281)/BD279*BD157</f>
        <v>0</v>
      </c>
      <c r="CF157" s="48">
        <f>SUM(CF281)/BE279*BE157</f>
        <v>0</v>
      </c>
      <c r="CG157" s="53"/>
      <c r="CH157" s="48">
        <f>SUM(CH281)/BG279*BG157</f>
        <v>123103.34779315721</v>
      </c>
      <c r="CI157" s="48">
        <f>SUM(CI281)/BH279*BH157</f>
        <v>129660.81431363475</v>
      </c>
      <c r="CJ157" s="48">
        <f>SUM(CJ281)/BI279*BI157</f>
        <v>2606.674931736105</v>
      </c>
      <c r="CK157" s="53"/>
      <c r="CL157" s="48">
        <f>SUM(CL281)/BK279*BK157</f>
        <v>0</v>
      </c>
      <c r="CM157" s="48">
        <f>SUM(CM281)/BL279*BL157</f>
        <v>0</v>
      </c>
      <c r="CN157" s="48">
        <f>SUM(CN281)/BM279*BM157</f>
        <v>0</v>
      </c>
      <c r="CO157" s="53"/>
      <c r="CP157" s="48">
        <f t="shared" si="18"/>
        <v>114.322</v>
      </c>
      <c r="CQ157" s="48">
        <f t="shared" si="19"/>
        <v>114.322</v>
      </c>
      <c r="CR157" s="48">
        <f t="shared" si="20"/>
        <v>0</v>
      </c>
      <c r="CS157" s="53"/>
      <c r="CT157" s="56"/>
      <c r="CU157" s="56"/>
      <c r="CV157" s="56"/>
      <c r="CW157" s="56"/>
      <c r="CX157" s="52"/>
      <c r="CY157" s="52">
        <v>2</v>
      </c>
      <c r="CZ157" s="52">
        <v>0</v>
      </c>
    </row>
    <row r="158" spans="1:108" x14ac:dyDescent="0.2">
      <c r="A158" s="56">
        <v>142</v>
      </c>
      <c r="B158" s="66" t="s">
        <v>228</v>
      </c>
      <c r="C158" s="56"/>
      <c r="D158" s="60" t="s">
        <v>20</v>
      </c>
      <c r="E158" s="32">
        <v>42736</v>
      </c>
      <c r="F158" s="32">
        <v>43100</v>
      </c>
      <c r="G158" s="60" t="s">
        <v>20</v>
      </c>
      <c r="H158" s="48">
        <v>20400</v>
      </c>
      <c r="I158" s="56"/>
      <c r="J158" s="56">
        <v>10567.36</v>
      </c>
      <c r="K158" s="37">
        <f t="shared" si="17"/>
        <v>67050.06</v>
      </c>
      <c r="L158" s="56">
        <v>35858.339999999997</v>
      </c>
      <c r="M158" s="56">
        <v>17033.04</v>
      </c>
      <c r="N158" s="56">
        <v>14158.68</v>
      </c>
      <c r="O158" s="56">
        <v>71437.48</v>
      </c>
      <c r="P158" s="37">
        <f t="shared" si="16"/>
        <v>71437.48</v>
      </c>
      <c r="Q158" s="37"/>
      <c r="R158" s="37"/>
      <c r="S158" s="37"/>
      <c r="T158" s="37"/>
      <c r="U158" s="37"/>
      <c r="V158" s="48">
        <v>31400</v>
      </c>
      <c r="W158" s="56"/>
      <c r="X158" s="56">
        <v>6179.94</v>
      </c>
      <c r="Y158" s="75">
        <v>2310.9</v>
      </c>
      <c r="Z158" s="5">
        <f t="shared" si="15"/>
        <v>19.310000000000002</v>
      </c>
      <c r="AA158" s="33">
        <v>0</v>
      </c>
      <c r="AB158" s="33">
        <v>5.12</v>
      </c>
      <c r="AC158" s="33">
        <v>6.03</v>
      </c>
      <c r="AD158" s="33">
        <v>4.16</v>
      </c>
      <c r="AE158" s="33">
        <v>4</v>
      </c>
      <c r="AF158" s="56"/>
      <c r="AG158" s="56"/>
      <c r="AH158" s="56"/>
      <c r="AI158" s="56"/>
      <c r="AJ158" s="56"/>
      <c r="AK158" s="56"/>
      <c r="AL158" s="56">
        <v>28881.61</v>
      </c>
      <c r="AM158" s="56"/>
      <c r="AN158" s="56"/>
      <c r="AO158" s="56">
        <v>19958.240000000002</v>
      </c>
      <c r="AP158" s="56">
        <v>560.67999999999995</v>
      </c>
      <c r="AQ158" s="56">
        <v>22265.72</v>
      </c>
      <c r="AR158" s="56">
        <v>22778</v>
      </c>
      <c r="AS158" s="56">
        <v>3381.89</v>
      </c>
      <c r="AT158" s="56">
        <v>560.67600000000004</v>
      </c>
      <c r="AU158" s="56">
        <v>13674.78</v>
      </c>
      <c r="AV158" s="56">
        <v>14539.62</v>
      </c>
      <c r="AW158" s="56">
        <v>1461.43</v>
      </c>
      <c r="AX158" s="56">
        <v>73.277000000000001</v>
      </c>
      <c r="AY158" s="56">
        <v>129322.52</v>
      </c>
      <c r="AZ158" s="56">
        <v>137146.92000000001</v>
      </c>
      <c r="BA158" s="56">
        <v>14455.7</v>
      </c>
      <c r="BB158" s="56">
        <v>0</v>
      </c>
      <c r="BC158" s="56">
        <v>0</v>
      </c>
      <c r="BD158" s="56">
        <v>0</v>
      </c>
      <c r="BE158" s="56">
        <v>0</v>
      </c>
      <c r="BF158" s="96">
        <v>9764</v>
      </c>
      <c r="BG158" s="56">
        <v>32838.31</v>
      </c>
      <c r="BH158" s="56">
        <v>29577.27</v>
      </c>
      <c r="BI158" s="56">
        <v>3261.04</v>
      </c>
      <c r="BJ158" s="56">
        <v>0</v>
      </c>
      <c r="BK158" s="56">
        <v>0</v>
      </c>
      <c r="BL158" s="56">
        <v>0</v>
      </c>
      <c r="BM158" s="56">
        <v>0</v>
      </c>
      <c r="BN158" s="96">
        <v>25.021999999999998</v>
      </c>
      <c r="BO158" s="56">
        <v>2012.99</v>
      </c>
      <c r="BP158" s="56">
        <v>2201.6799999999998</v>
      </c>
      <c r="BQ158" s="56">
        <v>192.38</v>
      </c>
      <c r="BR158" s="48">
        <f>SUM(BR281)/AQ279*AQ158</f>
        <v>21059.612599823464</v>
      </c>
      <c r="BS158" s="48">
        <f>SUM(BS281)/AR279*AR158</f>
        <v>23868.473646187529</v>
      </c>
      <c r="BT158" s="48">
        <f>SUM(BT281)/AS279*AS158</f>
        <v>439.8025468378554</v>
      </c>
      <c r="BU158" s="53"/>
      <c r="BV158" s="48">
        <f>SUM(BV281)/AU279*AU158</f>
        <v>13776.197660998128</v>
      </c>
      <c r="BW158" s="48">
        <f>SUM(BW281)/AV279*AV158</f>
        <v>15560.62358962142</v>
      </c>
      <c r="BX158" s="48">
        <f>SUM(BX281)/AW279*AW158</f>
        <v>343.44386564329278</v>
      </c>
      <c r="BY158" s="53"/>
      <c r="BZ158" s="48">
        <f>SUM(BZ281)/AY279*AY158</f>
        <v>129912.4873213004</v>
      </c>
      <c r="CA158" s="48">
        <f>SUM(CA281)/AZ279*AZ158</f>
        <v>139582.97170079508</v>
      </c>
      <c r="CB158" s="48">
        <f>SUM(CB281)/BA279*BA158</f>
        <v>4333.0619589223543</v>
      </c>
      <c r="CC158" s="53"/>
      <c r="CD158" s="48">
        <f>SUM(CD281)/BC279*BC158</f>
        <v>0</v>
      </c>
      <c r="CE158" s="48">
        <f>SUM(CE281)/BD279*BD158</f>
        <v>0</v>
      </c>
      <c r="CF158" s="48">
        <f>SUM(CF281)/BE279*BE158</f>
        <v>0</v>
      </c>
      <c r="CG158" s="53"/>
      <c r="CH158" s="48">
        <f>SUM(CH281)/BG279*BG158</f>
        <v>35126.482060534348</v>
      </c>
      <c r="CI158" s="48">
        <f>SUM(CI281)/BH279*BH158</f>
        <v>37459.569084289411</v>
      </c>
      <c r="CJ158" s="48">
        <f>SUM(CJ281)/BI279*BI158</f>
        <v>668.96551551077471</v>
      </c>
      <c r="CK158" s="53"/>
      <c r="CL158" s="48">
        <f>SUM(CL281)/BK279*BK158</f>
        <v>0</v>
      </c>
      <c r="CM158" s="48">
        <f>SUM(CM281)/BL279*BL158</f>
        <v>0</v>
      </c>
      <c r="CN158" s="48">
        <f>SUM(CN281)/BM279*BM158</f>
        <v>0</v>
      </c>
      <c r="CO158" s="53"/>
      <c r="CP158" s="48">
        <f t="shared" si="18"/>
        <v>25.021999999999998</v>
      </c>
      <c r="CQ158" s="48">
        <f t="shared" si="19"/>
        <v>25.021999999999998</v>
      </c>
      <c r="CR158" s="48">
        <f t="shared" si="20"/>
        <v>0</v>
      </c>
      <c r="CS158" s="53"/>
      <c r="CT158" s="56"/>
      <c r="CU158" s="56"/>
      <c r="CV158" s="56"/>
      <c r="CW158" s="56"/>
      <c r="CX158" s="52"/>
      <c r="CY158" s="52"/>
      <c r="CZ158" s="52"/>
    </row>
    <row r="159" spans="1:108" x14ac:dyDescent="0.2">
      <c r="A159" s="56">
        <v>143</v>
      </c>
      <c r="B159" s="66" t="s">
        <v>229</v>
      </c>
      <c r="C159" s="56"/>
      <c r="D159" s="60" t="s">
        <v>20</v>
      </c>
      <c r="E159" s="32">
        <v>42736</v>
      </c>
      <c r="F159" s="32">
        <v>43100</v>
      </c>
      <c r="G159" s="60" t="s">
        <v>20</v>
      </c>
      <c r="H159" s="48">
        <v>13700</v>
      </c>
      <c r="I159" s="56"/>
      <c r="J159" s="56">
        <v>457.36</v>
      </c>
      <c r="K159" s="37">
        <f t="shared" si="17"/>
        <v>16204.32</v>
      </c>
      <c r="L159" s="56">
        <v>7703.64</v>
      </c>
      <c r="M159" s="56">
        <v>3286.56</v>
      </c>
      <c r="N159" s="56">
        <v>5214.12</v>
      </c>
      <c r="O159" s="56">
        <v>15924.84</v>
      </c>
      <c r="P159" s="37">
        <f t="shared" si="16"/>
        <v>15924.84</v>
      </c>
      <c r="Q159" s="37"/>
      <c r="R159" s="37"/>
      <c r="S159" s="37"/>
      <c r="T159" s="37"/>
      <c r="U159" s="37"/>
      <c r="V159" s="48">
        <v>16500</v>
      </c>
      <c r="W159" s="56"/>
      <c r="X159" s="56">
        <v>736.84</v>
      </c>
      <c r="Y159" s="75">
        <v>4114.1000000000004</v>
      </c>
      <c r="Z159" s="5">
        <f t="shared" si="15"/>
        <v>14.58</v>
      </c>
      <c r="AA159" s="33">
        <v>0</v>
      </c>
      <c r="AB159" s="33">
        <v>2.83</v>
      </c>
      <c r="AC159" s="33">
        <v>3.59</v>
      </c>
      <c r="AD159" s="33">
        <v>4.16</v>
      </c>
      <c r="AE159" s="33">
        <v>4</v>
      </c>
      <c r="AF159" s="56"/>
      <c r="AG159" s="56"/>
      <c r="AH159" s="56"/>
      <c r="AI159" s="56"/>
      <c r="AJ159" s="56"/>
      <c r="AK159" s="56"/>
      <c r="AL159" s="56">
        <v>143.81</v>
      </c>
      <c r="AM159" s="56"/>
      <c r="AN159" s="56"/>
      <c r="AO159" s="56">
        <v>152.97999999999999</v>
      </c>
      <c r="AP159" s="56">
        <v>66.45</v>
      </c>
      <c r="AQ159" s="56">
        <v>3130.8</v>
      </c>
      <c r="AR159" s="56">
        <v>3131.76</v>
      </c>
      <c r="AS159" s="56">
        <v>111.9</v>
      </c>
      <c r="AT159" s="56">
        <v>0</v>
      </c>
      <c r="AU159" s="56">
        <v>0</v>
      </c>
      <c r="AV159" s="56">
        <v>0</v>
      </c>
      <c r="AW159" s="56">
        <v>0</v>
      </c>
      <c r="AX159" s="56">
        <v>0</v>
      </c>
      <c r="AY159" s="56">
        <v>0</v>
      </c>
      <c r="AZ159" s="56">
        <v>0</v>
      </c>
      <c r="BA159" s="56">
        <v>0</v>
      </c>
      <c r="BB159" s="56">
        <v>0</v>
      </c>
      <c r="BC159" s="56">
        <v>0</v>
      </c>
      <c r="BD159" s="56">
        <v>0</v>
      </c>
      <c r="BE159" s="56">
        <v>0</v>
      </c>
      <c r="BF159" s="96">
        <v>0</v>
      </c>
      <c r="BG159" s="56">
        <v>0</v>
      </c>
      <c r="BH159" s="56">
        <v>0</v>
      </c>
      <c r="BI159" s="56">
        <v>0</v>
      </c>
      <c r="BJ159" s="56">
        <v>0</v>
      </c>
      <c r="BK159" s="56">
        <v>0</v>
      </c>
      <c r="BL159" s="56">
        <v>0</v>
      </c>
      <c r="BM159" s="56">
        <v>0</v>
      </c>
      <c r="BN159" s="96">
        <v>10.26</v>
      </c>
      <c r="BO159" s="56">
        <v>828.18</v>
      </c>
      <c r="BP159" s="56">
        <v>818.05</v>
      </c>
      <c r="BQ159" s="56">
        <v>41.08</v>
      </c>
      <c r="BR159" s="48">
        <f>SUM(BR281)/AQ279*AQ159</f>
        <v>2961.208311589623</v>
      </c>
      <c r="BS159" s="48">
        <f>SUM(BS281)/AR279*AR159</f>
        <v>3281.6898334438606</v>
      </c>
      <c r="BT159" s="48">
        <f>SUM(BT281)/AS279*AS159</f>
        <v>14.552189749269203</v>
      </c>
      <c r="BU159" s="53"/>
      <c r="BV159" s="48">
        <f>SUM(BV281)/AU279*AU159</f>
        <v>0</v>
      </c>
      <c r="BW159" s="48">
        <f>SUM(BW281)/AV279*AV159</f>
        <v>0</v>
      </c>
      <c r="BX159" s="48">
        <f>SUM(BX281)/AW279*AW159</f>
        <v>0</v>
      </c>
      <c r="BY159" s="53"/>
      <c r="BZ159" s="48">
        <f>SUM(BZ281)/AY279*AY159</f>
        <v>0</v>
      </c>
      <c r="CA159" s="48">
        <f>SUM(CA281)/AZ279*AZ159</f>
        <v>0</v>
      </c>
      <c r="CB159" s="48">
        <f>SUM(CB281)/BA279*BA159</f>
        <v>0</v>
      </c>
      <c r="CC159" s="53"/>
      <c r="CD159" s="48">
        <f>SUM(CD281)/BC279*BC159</f>
        <v>0</v>
      </c>
      <c r="CE159" s="48">
        <f>SUM(CE281)/BD279*BD159</f>
        <v>0</v>
      </c>
      <c r="CF159" s="48">
        <f>SUM(CF281)/BE279*BE159</f>
        <v>0</v>
      </c>
      <c r="CG159" s="53"/>
      <c r="CH159" s="48">
        <f>SUM(CH281)/BG279*BG159</f>
        <v>0</v>
      </c>
      <c r="CI159" s="48">
        <f>SUM(CI281)/BH279*BH159</f>
        <v>0</v>
      </c>
      <c r="CJ159" s="48">
        <f>SUM(CJ281)/BI279*BI159</f>
        <v>0</v>
      </c>
      <c r="CK159" s="53"/>
      <c r="CL159" s="48">
        <f>SUM(CL281)/BK279*BK159</f>
        <v>0</v>
      </c>
      <c r="CM159" s="48">
        <f>SUM(CM281)/BL279*BL159</f>
        <v>0</v>
      </c>
      <c r="CN159" s="48">
        <f>SUM(CN281)/BM279*BM159</f>
        <v>0</v>
      </c>
      <c r="CO159" s="53"/>
      <c r="CP159" s="48">
        <f t="shared" si="18"/>
        <v>10.26</v>
      </c>
      <c r="CQ159" s="48">
        <f t="shared" si="19"/>
        <v>10.26</v>
      </c>
      <c r="CR159" s="48">
        <f t="shared" si="20"/>
        <v>0</v>
      </c>
      <c r="CS159" s="53"/>
      <c r="CT159" s="56"/>
      <c r="CU159" s="56"/>
      <c r="CV159" s="56"/>
      <c r="CW159" s="56"/>
      <c r="CX159" s="52"/>
      <c r="CY159" s="52"/>
      <c r="CZ159" s="52"/>
    </row>
    <row r="160" spans="1:108" x14ac:dyDescent="0.2">
      <c r="A160" s="56">
        <v>144</v>
      </c>
      <c r="B160" s="66" t="s">
        <v>230</v>
      </c>
      <c r="C160" s="56"/>
      <c r="D160" s="60" t="s">
        <v>20</v>
      </c>
      <c r="E160" s="32">
        <v>42736</v>
      </c>
      <c r="F160" s="32">
        <v>43100</v>
      </c>
      <c r="G160" s="60" t="s">
        <v>20</v>
      </c>
      <c r="H160" s="48">
        <v>67400</v>
      </c>
      <c r="I160" s="56"/>
      <c r="J160" s="56">
        <v>24747.45</v>
      </c>
      <c r="K160" s="37">
        <f t="shared" si="17"/>
        <v>316995</v>
      </c>
      <c r="L160" s="56">
        <v>179836.08</v>
      </c>
      <c r="M160" s="56">
        <v>74898.960000000006</v>
      </c>
      <c r="N160" s="56">
        <v>62259.96</v>
      </c>
      <c r="O160" s="56">
        <v>314131.71999999997</v>
      </c>
      <c r="P160" s="37">
        <f t="shared" si="16"/>
        <v>314131.71999999997</v>
      </c>
      <c r="Q160" s="37"/>
      <c r="R160" s="37"/>
      <c r="S160" s="37"/>
      <c r="T160" s="37"/>
      <c r="U160" s="37"/>
      <c r="V160" s="48">
        <v>129800</v>
      </c>
      <c r="W160" s="56"/>
      <c r="X160" s="56">
        <v>27610.73</v>
      </c>
      <c r="Y160" s="75">
        <v>113.8</v>
      </c>
      <c r="Z160" s="5">
        <f t="shared" si="15"/>
        <v>20.13</v>
      </c>
      <c r="AA160" s="33">
        <v>0</v>
      </c>
      <c r="AB160" s="33">
        <v>6.26</v>
      </c>
      <c r="AC160" s="33">
        <v>5.71</v>
      </c>
      <c r="AD160" s="33">
        <v>4.16</v>
      </c>
      <c r="AE160" s="33">
        <v>4</v>
      </c>
      <c r="AF160" s="56"/>
      <c r="AG160" s="56"/>
      <c r="AH160" s="56"/>
      <c r="AI160" s="56"/>
      <c r="AJ160" s="56"/>
      <c r="AK160" s="56"/>
      <c r="AL160" s="56">
        <v>57240.03</v>
      </c>
      <c r="AM160" s="56"/>
      <c r="AN160" s="56"/>
      <c r="AO160" s="56">
        <v>96847.3</v>
      </c>
      <c r="AP160" s="56">
        <v>1625.55</v>
      </c>
      <c r="AQ160" s="56">
        <v>65424.07</v>
      </c>
      <c r="AR160" s="56">
        <v>65207.7</v>
      </c>
      <c r="AS160" s="56">
        <v>5751.41</v>
      </c>
      <c r="AT160" s="56">
        <v>2283.0430000000001</v>
      </c>
      <c r="AU160" s="56">
        <v>56593.68</v>
      </c>
      <c r="AV160" s="56">
        <v>57797.87</v>
      </c>
      <c r="AW160" s="56">
        <v>4834.25</v>
      </c>
      <c r="AX160" s="56">
        <v>176.03200000000001</v>
      </c>
      <c r="AY160" s="56">
        <v>341131.15</v>
      </c>
      <c r="AZ160" s="56">
        <v>303591.27</v>
      </c>
      <c r="BA160" s="56">
        <v>82273.179999999993</v>
      </c>
      <c r="BB160" s="56">
        <v>658.25300000000004</v>
      </c>
      <c r="BC160" s="56">
        <v>79637.66</v>
      </c>
      <c r="BD160" s="56">
        <v>89034.28</v>
      </c>
      <c r="BE160" s="56">
        <v>5412.23</v>
      </c>
      <c r="BF160" s="96">
        <v>29330.6</v>
      </c>
      <c r="BG160" s="56">
        <v>98864.61</v>
      </c>
      <c r="BH160" s="56">
        <v>89273.29</v>
      </c>
      <c r="BI160" s="56">
        <v>9591.32</v>
      </c>
      <c r="BJ160" s="56">
        <v>0</v>
      </c>
      <c r="BK160" s="56">
        <v>0</v>
      </c>
      <c r="BL160" s="56">
        <v>0</v>
      </c>
      <c r="BM160" s="56">
        <v>0</v>
      </c>
      <c r="BN160" s="96">
        <v>132.41800000000001</v>
      </c>
      <c r="BO160" s="56">
        <v>10677.06</v>
      </c>
      <c r="BP160" s="56">
        <v>10673.76</v>
      </c>
      <c r="BQ160" s="56">
        <v>936.55</v>
      </c>
      <c r="BR160" s="48">
        <f>SUM(BR281)/AQ279*AQ160</f>
        <v>61880.126441171997</v>
      </c>
      <c r="BS160" s="48">
        <f>SUM(BS281)/AR279*AR160</f>
        <v>68329.452497080623</v>
      </c>
      <c r="BT160" s="48">
        <f>SUM(BT281)/AS279*AS160</f>
        <v>747.95004151782291</v>
      </c>
      <c r="BU160" s="53"/>
      <c r="BV160" s="48">
        <f>SUM(BV281)/AU279*AU160</f>
        <v>57013.401461908456</v>
      </c>
      <c r="BW160" s="48">
        <f>SUM(BW281)/AV279*AV160</f>
        <v>61856.561543690426</v>
      </c>
      <c r="BX160" s="48">
        <f>SUM(BX281)/AW279*AW160</f>
        <v>1136.0746032899885</v>
      </c>
      <c r="BY160" s="53"/>
      <c r="BZ160" s="48">
        <f>SUM(BZ281)/AY279*AY160</f>
        <v>342687.38499122683</v>
      </c>
      <c r="CA160" s="48">
        <f>SUM(CA281)/AZ279*AZ160</f>
        <v>308983.76463006565</v>
      </c>
      <c r="CB160" s="48">
        <f>SUM(CB281)/BA279*BA160</f>
        <v>24661.191536734397</v>
      </c>
      <c r="CC160" s="53"/>
      <c r="CD160" s="48">
        <f>SUM(CD281)/BC279*BC160</f>
        <v>80411.202157418695</v>
      </c>
      <c r="CE160" s="48">
        <f>SUM(CE281)/BD279*BD160</f>
        <v>82599.911009275733</v>
      </c>
      <c r="CF160" s="48">
        <f>SUM(CF281)/BE279*BE160</f>
        <v>1048.8165772980797</v>
      </c>
      <c r="CG160" s="53"/>
      <c r="CH160" s="48">
        <f>SUM(CH281)/BG279*BG160</f>
        <v>105753.49186930525</v>
      </c>
      <c r="CI160" s="48">
        <f>SUM(CI281)/BH279*BH160</f>
        <v>113064.49087886755</v>
      </c>
      <c r="CJ160" s="48">
        <f>SUM(CJ281)/BI279*BI160</f>
        <v>1967.5509433275286</v>
      </c>
      <c r="CK160" s="53"/>
      <c r="CL160" s="48">
        <f>SUM(CL281)/BK279*BK160</f>
        <v>0</v>
      </c>
      <c r="CM160" s="48">
        <f>SUM(CM281)/BL279*BL160</f>
        <v>0</v>
      </c>
      <c r="CN160" s="48">
        <f>SUM(CN281)/BM279*BM160</f>
        <v>0</v>
      </c>
      <c r="CO160" s="53"/>
      <c r="CP160" s="48">
        <f t="shared" si="18"/>
        <v>132.41800000000001</v>
      </c>
      <c r="CQ160" s="48">
        <f t="shared" si="19"/>
        <v>132.41800000000001</v>
      </c>
      <c r="CR160" s="48">
        <f t="shared" si="20"/>
        <v>0</v>
      </c>
      <c r="CS160" s="53"/>
      <c r="CT160" s="56"/>
      <c r="CU160" s="56"/>
      <c r="CV160" s="56"/>
      <c r="CW160" s="56"/>
      <c r="CX160" s="52"/>
      <c r="CY160" s="52"/>
      <c r="CZ160" s="52"/>
    </row>
    <row r="161" spans="1:104" x14ac:dyDescent="0.2">
      <c r="A161" s="56">
        <v>145</v>
      </c>
      <c r="B161" s="66" t="s">
        <v>231</v>
      </c>
      <c r="C161" s="56"/>
      <c r="D161" s="60" t="s">
        <v>20</v>
      </c>
      <c r="E161" s="32">
        <v>42736</v>
      </c>
      <c r="F161" s="32">
        <v>43100</v>
      </c>
      <c r="G161" s="60" t="s">
        <v>20</v>
      </c>
      <c r="H161" s="48">
        <v>32600</v>
      </c>
      <c r="I161" s="56"/>
      <c r="J161" s="56">
        <v>16469.18</v>
      </c>
      <c r="K161" s="37">
        <f t="shared" si="17"/>
        <v>97373.22</v>
      </c>
      <c r="L161" s="56">
        <v>51942.78</v>
      </c>
      <c r="M161" s="56">
        <v>24808.44</v>
      </c>
      <c r="N161" s="56">
        <v>20622</v>
      </c>
      <c r="O161" s="56">
        <v>103844.41</v>
      </c>
      <c r="P161" s="37">
        <f t="shared" si="16"/>
        <v>103844.41</v>
      </c>
      <c r="Q161" s="37"/>
      <c r="R161" s="37"/>
      <c r="S161" s="37"/>
      <c r="T161" s="37"/>
      <c r="U161" s="37"/>
      <c r="V161" s="48">
        <v>52100</v>
      </c>
      <c r="W161" s="56"/>
      <c r="X161" s="56">
        <v>9997.99</v>
      </c>
      <c r="Y161" s="75">
        <v>202.4</v>
      </c>
      <c r="Z161" s="5">
        <f t="shared" si="15"/>
        <v>19.310000000000002</v>
      </c>
      <c r="AA161" s="33">
        <v>0</v>
      </c>
      <c r="AB161" s="33">
        <v>5.12</v>
      </c>
      <c r="AC161" s="33">
        <v>6.03</v>
      </c>
      <c r="AD161" s="33">
        <v>4.16</v>
      </c>
      <c r="AE161" s="33">
        <v>4</v>
      </c>
      <c r="AF161" s="56"/>
      <c r="AG161" s="56"/>
      <c r="AH161" s="56"/>
      <c r="AI161" s="56"/>
      <c r="AJ161" s="56"/>
      <c r="AK161" s="56"/>
      <c r="AL161" s="56">
        <v>48404.69</v>
      </c>
      <c r="AM161" s="56"/>
      <c r="AN161" s="56"/>
      <c r="AO161" s="56">
        <v>36839.53</v>
      </c>
      <c r="AP161" s="56">
        <v>872.28</v>
      </c>
      <c r="AQ161" s="56">
        <v>34720.33</v>
      </c>
      <c r="AR161" s="56">
        <v>34785.24</v>
      </c>
      <c r="AS161" s="56">
        <v>7358.93</v>
      </c>
      <c r="AT161" s="56">
        <v>872.28499999999997</v>
      </c>
      <c r="AU161" s="56">
        <v>21385.96</v>
      </c>
      <c r="AV161" s="56">
        <v>21405.7</v>
      </c>
      <c r="AW161" s="56">
        <v>4518.04</v>
      </c>
      <c r="AX161" s="56">
        <v>91.400999999999996</v>
      </c>
      <c r="AY161" s="56">
        <v>161281.04</v>
      </c>
      <c r="AZ161" s="56">
        <v>172995.21</v>
      </c>
      <c r="BA161" s="56">
        <v>23799.040000000001</v>
      </c>
      <c r="BB161" s="56">
        <v>0</v>
      </c>
      <c r="BC161" s="56">
        <v>0</v>
      </c>
      <c r="BD161" s="56">
        <v>0</v>
      </c>
      <c r="BE161" s="56">
        <v>0</v>
      </c>
      <c r="BF161" s="96">
        <v>6728</v>
      </c>
      <c r="BG161" s="56">
        <v>24205.360000000001</v>
      </c>
      <c r="BH161" s="56">
        <v>21366.39</v>
      </c>
      <c r="BI161" s="56">
        <v>2838.97</v>
      </c>
      <c r="BJ161" s="56">
        <v>0</v>
      </c>
      <c r="BK161" s="56">
        <v>0</v>
      </c>
      <c r="BL161" s="56">
        <v>0</v>
      </c>
      <c r="BM161" s="56">
        <v>0</v>
      </c>
      <c r="BN161" s="96">
        <v>38.988</v>
      </c>
      <c r="BO161" s="56">
        <v>3146.82</v>
      </c>
      <c r="BP161" s="56">
        <v>3265.2</v>
      </c>
      <c r="BQ161" s="56">
        <v>811.48</v>
      </c>
      <c r="BR161" s="48">
        <f>SUM(BR281)/AQ279*AQ161</f>
        <v>32839.571284379243</v>
      </c>
      <c r="BS161" s="48">
        <f>SUM(BS281)/AR279*AR161</f>
        <v>36450.548082198096</v>
      </c>
      <c r="BT161" s="48">
        <f>SUM(BT281)/AS279*AS161</f>
        <v>957.002195814027</v>
      </c>
      <c r="BU161" s="53"/>
      <c r="BV161" s="48">
        <f>SUM(BV281)/AU279*AU161</f>
        <v>21544.566869097674</v>
      </c>
      <c r="BW161" s="48">
        <f>SUM(BW281)/AV279*AV161</f>
        <v>22908.85458989707</v>
      </c>
      <c r="BX161" s="48">
        <f>SUM(BX281)/AW279*AW161</f>
        <v>1061.7635622171588</v>
      </c>
      <c r="BY161" s="53"/>
      <c r="BZ161" s="48">
        <f>SUM(BZ281)/AY279*AY161</f>
        <v>162016.80159160326</v>
      </c>
      <c r="CA161" s="48">
        <f>SUM(CA281)/AZ279*AZ161</f>
        <v>176068.01160247056</v>
      </c>
      <c r="CB161" s="48">
        <f>SUM(CB281)/BA279*BA161</f>
        <v>7133.7060732355721</v>
      </c>
      <c r="CC161" s="53"/>
      <c r="CD161" s="48">
        <f>SUM(CD281)/BC279*BC161</f>
        <v>0</v>
      </c>
      <c r="CE161" s="48">
        <f>SUM(CE281)/BD279*BD161</f>
        <v>0</v>
      </c>
      <c r="CF161" s="48">
        <f>SUM(CF281)/BE279*BE161</f>
        <v>0</v>
      </c>
      <c r="CG161" s="53"/>
      <c r="CH161" s="48">
        <f>SUM(CH281)/BG279*BG161</f>
        <v>25891.988467396033</v>
      </c>
      <c r="CI161" s="48">
        <f>SUM(CI281)/BH279*BH161</f>
        <v>27060.501604335706</v>
      </c>
      <c r="CJ161" s="48">
        <f>SUM(CJ281)/BI279*BI161</f>
        <v>582.38262320291199</v>
      </c>
      <c r="CK161" s="53"/>
      <c r="CL161" s="48">
        <f>SUM(CL281)/BK279*BK161</f>
        <v>0</v>
      </c>
      <c r="CM161" s="48">
        <f>SUM(CM281)/BL279*BL161</f>
        <v>0</v>
      </c>
      <c r="CN161" s="48">
        <f>SUM(CN281)/BM279*BM161</f>
        <v>0</v>
      </c>
      <c r="CO161" s="53"/>
      <c r="CP161" s="48">
        <f t="shared" si="18"/>
        <v>38.988</v>
      </c>
      <c r="CQ161" s="48">
        <f t="shared" si="19"/>
        <v>38.988</v>
      </c>
      <c r="CR161" s="48">
        <f t="shared" si="20"/>
        <v>0</v>
      </c>
      <c r="CS161" s="53"/>
      <c r="CT161" s="56"/>
      <c r="CU161" s="56"/>
      <c r="CV161" s="56"/>
      <c r="CW161" s="56"/>
      <c r="CX161" s="52"/>
      <c r="CY161" s="52"/>
      <c r="CZ161" s="52"/>
    </row>
    <row r="162" spans="1:104" x14ac:dyDescent="0.2">
      <c r="A162" s="56">
        <v>146</v>
      </c>
      <c r="B162" s="66" t="s">
        <v>232</v>
      </c>
      <c r="C162" s="56"/>
      <c r="D162" s="60" t="s">
        <v>20</v>
      </c>
      <c r="E162" s="32">
        <v>42736</v>
      </c>
      <c r="F162" s="32">
        <v>43100</v>
      </c>
      <c r="G162" s="60" t="s">
        <v>20</v>
      </c>
      <c r="H162" s="48">
        <v>33700</v>
      </c>
      <c r="I162" s="56"/>
      <c r="J162" s="56">
        <v>5865</v>
      </c>
      <c r="K162" s="37">
        <f t="shared" si="17"/>
        <v>24134.34</v>
      </c>
      <c r="L162" s="56">
        <v>13431.6</v>
      </c>
      <c r="M162" s="56">
        <v>1787.52</v>
      </c>
      <c r="N162" s="56">
        <v>8915.2199999999993</v>
      </c>
      <c r="O162" s="56">
        <v>20569.21</v>
      </c>
      <c r="P162" s="37">
        <f t="shared" si="16"/>
        <v>20569.21</v>
      </c>
      <c r="Q162" s="37"/>
      <c r="R162" s="37"/>
      <c r="S162" s="37"/>
      <c r="T162" s="37"/>
      <c r="U162" s="37"/>
      <c r="V162" s="48">
        <v>4800</v>
      </c>
      <c r="W162" s="56"/>
      <c r="X162" s="56">
        <v>9430.1299999999992</v>
      </c>
      <c r="Y162" s="75">
        <v>134.69999999999999</v>
      </c>
      <c r="Z162" s="5">
        <f t="shared" si="15"/>
        <v>11.47</v>
      </c>
      <c r="AA162" s="33">
        <v>0</v>
      </c>
      <c r="AB162" s="33">
        <v>4.04</v>
      </c>
      <c r="AC162" s="33">
        <v>3.27</v>
      </c>
      <c r="AD162" s="33">
        <v>4.16</v>
      </c>
      <c r="AE162" s="33">
        <v>0</v>
      </c>
      <c r="AF162" s="56"/>
      <c r="AG162" s="56"/>
      <c r="AH162" s="56"/>
      <c r="AI162" s="56"/>
      <c r="AJ162" s="56"/>
      <c r="AK162" s="56"/>
      <c r="AL162" s="56">
        <v>25227</v>
      </c>
      <c r="AM162" s="56"/>
      <c r="AN162" s="56"/>
      <c r="AO162" s="56">
        <v>48382.71</v>
      </c>
      <c r="AP162" s="56">
        <v>352.6</v>
      </c>
      <c r="AQ162" s="56">
        <v>14841.56</v>
      </c>
      <c r="AR162" s="56">
        <v>10604.06</v>
      </c>
      <c r="AS162" s="56">
        <v>9814.56</v>
      </c>
      <c r="AT162" s="56">
        <v>352.59899999999999</v>
      </c>
      <c r="AU162" s="56">
        <v>8618.01</v>
      </c>
      <c r="AV162" s="56">
        <v>6030.6</v>
      </c>
      <c r="AW162" s="56">
        <v>5976.12</v>
      </c>
      <c r="AX162" s="56">
        <v>27.11</v>
      </c>
      <c r="AY162" s="56">
        <v>47843.76</v>
      </c>
      <c r="AZ162" s="56">
        <v>31857.82</v>
      </c>
      <c r="BA162" s="56">
        <v>31799.37</v>
      </c>
      <c r="BB162" s="56">
        <v>0</v>
      </c>
      <c r="BC162" s="56">
        <v>0</v>
      </c>
      <c r="BD162" s="56">
        <v>0</v>
      </c>
      <c r="BE162" s="56">
        <v>0</v>
      </c>
      <c r="BF162" s="96">
        <v>0</v>
      </c>
      <c r="BG162" s="56">
        <v>0</v>
      </c>
      <c r="BH162" s="56">
        <v>0</v>
      </c>
      <c r="BI162" s="56">
        <v>0</v>
      </c>
      <c r="BJ162" s="56">
        <v>0</v>
      </c>
      <c r="BK162" s="56">
        <v>0</v>
      </c>
      <c r="BL162" s="56">
        <v>0</v>
      </c>
      <c r="BM162" s="56">
        <v>0</v>
      </c>
      <c r="BN162" s="96">
        <v>20.100999999999999</v>
      </c>
      <c r="BO162" s="56">
        <v>1623.76</v>
      </c>
      <c r="BP162" s="56">
        <v>1278.9000000000001</v>
      </c>
      <c r="BQ162" s="56">
        <v>792.66</v>
      </c>
      <c r="BR162" s="48">
        <f>SUM(BR281)/AQ279*AQ162</f>
        <v>14037.610460251719</v>
      </c>
      <c r="BS162" s="48">
        <f>SUM(BS281)/AR279*AR162</f>
        <v>11111.718616761407</v>
      </c>
      <c r="BT162" s="48">
        <f>SUM(BT281)/AS279*AS162</f>
        <v>1276.3479841428734</v>
      </c>
      <c r="BU162" s="53"/>
      <c r="BV162" s="48">
        <f>SUM(BV281)/AU279*AU162</f>
        <v>8681.9246236106519</v>
      </c>
      <c r="BW162" s="48">
        <f>SUM(BW281)/AV279*AV162</f>
        <v>6454.0817861519718</v>
      </c>
      <c r="BX162" s="48">
        <f>SUM(BX281)/AW279*AW162</f>
        <v>1404.420159944845</v>
      </c>
      <c r="BY162" s="53"/>
      <c r="BZ162" s="48">
        <f>SUM(BZ281)/AY279*AY162</f>
        <v>48062.022487679176</v>
      </c>
      <c r="CA162" s="48">
        <f>SUM(CA281)/AZ279*AZ162</f>
        <v>32423.689773777081</v>
      </c>
      <c r="CB162" s="48">
        <f>SUM(CB281)/BA279*BA162</f>
        <v>9531.7861096105153</v>
      </c>
      <c r="CC162" s="53"/>
      <c r="CD162" s="48">
        <f>SUM(CD281)/BC279*BC162</f>
        <v>0</v>
      </c>
      <c r="CE162" s="48">
        <f>SUM(CE281)/BD279*BD162</f>
        <v>0</v>
      </c>
      <c r="CF162" s="48">
        <f>SUM(CF281)/BE279*BE162</f>
        <v>0</v>
      </c>
      <c r="CG162" s="53"/>
      <c r="CH162" s="48">
        <f>SUM(CH281)/BG279*BG162</f>
        <v>0</v>
      </c>
      <c r="CI162" s="48">
        <f>SUM(CI281)/BH279*BH162</f>
        <v>0</v>
      </c>
      <c r="CJ162" s="48">
        <f>SUM(CJ281)/BI279*BI162</f>
        <v>0</v>
      </c>
      <c r="CK162" s="53"/>
      <c r="CL162" s="48">
        <f>SUM(CL281)/BK279*BK162</f>
        <v>0</v>
      </c>
      <c r="CM162" s="48">
        <f>SUM(CM281)/BL279*BL162</f>
        <v>0</v>
      </c>
      <c r="CN162" s="48">
        <f>SUM(CN281)/BM279*BM162</f>
        <v>0</v>
      </c>
      <c r="CO162" s="53"/>
      <c r="CP162" s="48">
        <f t="shared" si="18"/>
        <v>20.100999999999999</v>
      </c>
      <c r="CQ162" s="48">
        <f t="shared" si="19"/>
        <v>20.100999999999999</v>
      </c>
      <c r="CR162" s="48">
        <f t="shared" si="20"/>
        <v>0</v>
      </c>
      <c r="CS162" s="53"/>
      <c r="CT162" s="56"/>
      <c r="CU162" s="56"/>
      <c r="CV162" s="56"/>
      <c r="CW162" s="56"/>
      <c r="CX162" s="52"/>
      <c r="CY162" s="52">
        <v>1</v>
      </c>
      <c r="CZ162" s="52">
        <v>0</v>
      </c>
    </row>
    <row r="163" spans="1:104" x14ac:dyDescent="0.2">
      <c r="A163" s="56">
        <v>147</v>
      </c>
      <c r="B163" s="66" t="s">
        <v>233</v>
      </c>
      <c r="C163" s="56"/>
      <c r="D163" s="60" t="s">
        <v>20</v>
      </c>
      <c r="E163" s="32">
        <v>42736</v>
      </c>
      <c r="F163" s="32">
        <v>43100</v>
      </c>
      <c r="G163" s="60" t="s">
        <v>20</v>
      </c>
      <c r="H163" s="48">
        <v>13100</v>
      </c>
      <c r="I163" s="56"/>
      <c r="J163" s="56">
        <v>6473.13</v>
      </c>
      <c r="K163" s="37">
        <f t="shared" si="17"/>
        <v>62013.84</v>
      </c>
      <c r="L163" s="56">
        <v>33080.639999999999</v>
      </c>
      <c r="M163" s="56">
        <v>15799.68</v>
      </c>
      <c r="N163" s="56">
        <v>13133.52</v>
      </c>
      <c r="O163" s="56">
        <v>63014.73</v>
      </c>
      <c r="P163" s="37">
        <f t="shared" si="16"/>
        <v>63014.73</v>
      </c>
      <c r="Q163" s="37"/>
      <c r="R163" s="37"/>
      <c r="S163" s="37"/>
      <c r="T163" s="37"/>
      <c r="U163" s="37"/>
      <c r="V163" s="48">
        <v>-10000</v>
      </c>
      <c r="W163" s="56"/>
      <c r="X163" s="56">
        <v>5472.24</v>
      </c>
      <c r="Y163" s="75">
        <v>1796.1</v>
      </c>
      <c r="Z163" s="5">
        <f t="shared" si="15"/>
        <v>19.310000000000002</v>
      </c>
      <c r="AA163" s="33">
        <v>0</v>
      </c>
      <c r="AB163" s="33">
        <v>5.12</v>
      </c>
      <c r="AC163" s="33">
        <v>6.03</v>
      </c>
      <c r="AD163" s="33">
        <v>4.16</v>
      </c>
      <c r="AE163" s="33">
        <v>4</v>
      </c>
      <c r="AF163" s="56"/>
      <c r="AG163" s="56"/>
      <c r="AH163" s="56"/>
      <c r="AI163" s="56"/>
      <c r="AJ163" s="56"/>
      <c r="AK163" s="56"/>
      <c r="AL163" s="56">
        <v>16741.02</v>
      </c>
      <c r="AM163" s="56"/>
      <c r="AN163" s="56"/>
      <c r="AO163" s="56">
        <v>18938.21</v>
      </c>
      <c r="AP163" s="56">
        <v>712.85</v>
      </c>
      <c r="AQ163" s="56">
        <v>32115.17</v>
      </c>
      <c r="AR163" s="56">
        <v>31040.240000000002</v>
      </c>
      <c r="AS163" s="56">
        <v>4097.5200000000004</v>
      </c>
      <c r="AT163" s="56">
        <v>712.85199999999998</v>
      </c>
      <c r="AU163" s="56">
        <v>17397.669999999998</v>
      </c>
      <c r="AV163" s="56">
        <v>16556.05</v>
      </c>
      <c r="AW163" s="56">
        <v>2631.92</v>
      </c>
      <c r="AX163" s="56">
        <v>60.029000000000003</v>
      </c>
      <c r="AY163" s="56">
        <v>105910.16</v>
      </c>
      <c r="AZ163" s="56">
        <v>105756</v>
      </c>
      <c r="BA163" s="56">
        <v>11810.59</v>
      </c>
      <c r="BB163" s="56">
        <v>0</v>
      </c>
      <c r="BC163" s="56">
        <v>0</v>
      </c>
      <c r="BD163" s="56">
        <v>0</v>
      </c>
      <c r="BE163" s="56">
        <v>0</v>
      </c>
      <c r="BF163" s="96">
        <v>9818</v>
      </c>
      <c r="BG163" s="56">
        <v>32996.49</v>
      </c>
      <c r="BH163" s="56">
        <v>29504.400000000001</v>
      </c>
      <c r="BI163" s="56">
        <v>3492.09</v>
      </c>
      <c r="BJ163" s="56">
        <v>0</v>
      </c>
      <c r="BK163" s="56">
        <v>0</v>
      </c>
      <c r="BL163" s="56">
        <v>0</v>
      </c>
      <c r="BM163" s="56">
        <v>0</v>
      </c>
      <c r="BN163" s="96">
        <v>30.78</v>
      </c>
      <c r="BO163" s="56">
        <v>2484.1799999999998</v>
      </c>
      <c r="BP163" s="56">
        <v>2526.8200000000002</v>
      </c>
      <c r="BQ163" s="56">
        <v>229.06</v>
      </c>
      <c r="BR163" s="48">
        <f>SUM(BR281)/AQ279*AQ163</f>
        <v>30375.529683184395</v>
      </c>
      <c r="BS163" s="48">
        <f>SUM(BS281)/AR279*AR163</f>
        <v>32526.260005765915</v>
      </c>
      <c r="BT163" s="48">
        <f>SUM(BT281)/AS279*AS163</f>
        <v>532.8676366525965</v>
      </c>
      <c r="BU163" s="53"/>
      <c r="BV163" s="48">
        <f>SUM(BV281)/AU279*AU163</f>
        <v>17526.698108548531</v>
      </c>
      <c r="BW163" s="48">
        <f>SUM(BW281)/AV279*AV163</f>
        <v>17718.651669091192</v>
      </c>
      <c r="BX163" s="48">
        <f>SUM(BX281)/AW279*AW163</f>
        <v>618.51527535625735</v>
      </c>
      <c r="BY163" s="53"/>
      <c r="BZ163" s="48">
        <f>SUM(BZ281)/AY279*AY163</f>
        <v>106393.32049976212</v>
      </c>
      <c r="CA163" s="48">
        <f>SUM(CA281)/AZ279*AZ163</f>
        <v>107634.47516859499</v>
      </c>
      <c r="CB163" s="48">
        <f>SUM(CB281)/BA279*BA163</f>
        <v>3540.196478996435</v>
      </c>
      <c r="CC163" s="53"/>
      <c r="CD163" s="48">
        <f>SUM(CD281)/BC279*BC163</f>
        <v>0</v>
      </c>
      <c r="CE163" s="48">
        <f>SUM(CE281)/BD279*BD163</f>
        <v>0</v>
      </c>
      <c r="CF163" s="48">
        <f>SUM(CF281)/BE279*BE163</f>
        <v>0</v>
      </c>
      <c r="CG163" s="53"/>
      <c r="CH163" s="48">
        <f>SUM(CH281)/BG279*BG163</f>
        <v>35295.684036285704</v>
      </c>
      <c r="CI163" s="48">
        <f>SUM(CI281)/BH279*BH163</f>
        <v>37367.279336142536</v>
      </c>
      <c r="CJ163" s="48">
        <f>SUM(CJ281)/BI279*BI163</f>
        <v>716.36281280205742</v>
      </c>
      <c r="CK163" s="53"/>
      <c r="CL163" s="48">
        <f>SUM(CL281)/BK279*BK163</f>
        <v>0</v>
      </c>
      <c r="CM163" s="48">
        <f>SUM(CM281)/BL279*BL163</f>
        <v>0</v>
      </c>
      <c r="CN163" s="48">
        <f>SUM(CN281)/BM279*BM163</f>
        <v>0</v>
      </c>
      <c r="CO163" s="53"/>
      <c r="CP163" s="48">
        <f t="shared" si="18"/>
        <v>30.78</v>
      </c>
      <c r="CQ163" s="48">
        <f t="shared" si="19"/>
        <v>30.78</v>
      </c>
      <c r="CR163" s="48">
        <f t="shared" si="20"/>
        <v>0</v>
      </c>
      <c r="CS163" s="53"/>
      <c r="CT163" s="56"/>
      <c r="CU163" s="56"/>
      <c r="CV163" s="56"/>
      <c r="CW163" s="56"/>
      <c r="CX163" s="52"/>
      <c r="CY163" s="52"/>
      <c r="CZ163" s="52"/>
    </row>
    <row r="164" spans="1:104" x14ac:dyDescent="0.2">
      <c r="A164" s="56">
        <v>148</v>
      </c>
      <c r="B164" s="66" t="s">
        <v>234</v>
      </c>
      <c r="C164" s="56"/>
      <c r="D164" s="60" t="s">
        <v>20</v>
      </c>
      <c r="E164" s="32">
        <v>42736</v>
      </c>
      <c r="F164" s="32">
        <v>43100</v>
      </c>
      <c r="G164" s="60" t="s">
        <v>20</v>
      </c>
      <c r="H164" s="48">
        <v>49100</v>
      </c>
      <c r="I164" s="56"/>
      <c r="J164" s="56">
        <v>4488.42</v>
      </c>
      <c r="K164" s="37">
        <f t="shared" si="17"/>
        <v>50967.54</v>
      </c>
      <c r="L164" s="56">
        <v>24533.1</v>
      </c>
      <c r="M164" s="56">
        <v>11558.04</v>
      </c>
      <c r="N164" s="56">
        <v>14876.4</v>
      </c>
      <c r="O164" s="56">
        <v>48154.49</v>
      </c>
      <c r="P164" s="37">
        <f t="shared" si="16"/>
        <v>48154.49</v>
      </c>
      <c r="Q164" s="37"/>
      <c r="R164" s="37"/>
      <c r="S164" s="37"/>
      <c r="T164" s="37"/>
      <c r="U164" s="37"/>
      <c r="V164" s="48">
        <v>59600</v>
      </c>
      <c r="W164" s="56"/>
      <c r="X164" s="56">
        <v>7301.47</v>
      </c>
      <c r="Y164" s="75"/>
      <c r="Z164" s="5">
        <f t="shared" si="15"/>
        <v>14</v>
      </c>
      <c r="AA164" s="33">
        <v>0</v>
      </c>
      <c r="AB164" s="33">
        <v>3.95</v>
      </c>
      <c r="AC164" s="33">
        <v>3.59</v>
      </c>
      <c r="AD164" s="33">
        <v>4.16</v>
      </c>
      <c r="AE164" s="33">
        <v>2.2999999999999998</v>
      </c>
      <c r="AF164" s="56"/>
      <c r="AG164" s="56"/>
      <c r="AH164" s="56"/>
      <c r="AI164" s="56"/>
      <c r="AJ164" s="56"/>
      <c r="AK164" s="56"/>
      <c r="AL164" s="56">
        <v>6825.45</v>
      </c>
      <c r="AM164" s="56"/>
      <c r="AN164" s="56"/>
      <c r="AO164" s="56">
        <v>15560.46</v>
      </c>
      <c r="AP164" s="56">
        <v>830.46</v>
      </c>
      <c r="AQ164" s="56">
        <v>39541.29</v>
      </c>
      <c r="AR164" s="56">
        <v>34849.120000000003</v>
      </c>
      <c r="AS164" s="56">
        <v>8795.69</v>
      </c>
      <c r="AT164" s="56">
        <v>830.46299999999997</v>
      </c>
      <c r="AU164" s="56">
        <v>20226.310000000001</v>
      </c>
      <c r="AV164" s="56">
        <v>17540.37</v>
      </c>
      <c r="AW164" s="56">
        <v>5051.97</v>
      </c>
      <c r="AX164" s="56">
        <v>0</v>
      </c>
      <c r="AY164" s="56">
        <v>0</v>
      </c>
      <c r="AZ164" s="56">
        <v>0</v>
      </c>
      <c r="BA164" s="56">
        <v>0</v>
      </c>
      <c r="BB164" s="56">
        <v>0</v>
      </c>
      <c r="BC164" s="56">
        <v>0</v>
      </c>
      <c r="BD164" s="56">
        <v>0</v>
      </c>
      <c r="BE164" s="56">
        <v>0</v>
      </c>
      <c r="BF164" s="96">
        <v>12340</v>
      </c>
      <c r="BG164" s="56">
        <v>41492.639999999999</v>
      </c>
      <c r="BH164" s="56">
        <v>35206.17</v>
      </c>
      <c r="BI164" s="56">
        <v>6286.47</v>
      </c>
      <c r="BJ164" s="56">
        <v>0</v>
      </c>
      <c r="BK164" s="56">
        <v>0</v>
      </c>
      <c r="BL164" s="56">
        <v>0</v>
      </c>
      <c r="BM164" s="56">
        <v>0</v>
      </c>
      <c r="BN164" s="96">
        <v>38.700000000000003</v>
      </c>
      <c r="BO164" s="56">
        <v>3124.17</v>
      </c>
      <c r="BP164" s="56">
        <v>2673.78</v>
      </c>
      <c r="BQ164" s="56">
        <v>806.29</v>
      </c>
      <c r="BR164" s="48">
        <f>SUM(BR281)/AQ279*AQ164</f>
        <v>37399.385651902274</v>
      </c>
      <c r="BS164" s="48">
        <f>SUM(BS281)/AR279*AR164</f>
        <v>36517.486272404371</v>
      </c>
      <c r="BT164" s="48">
        <f>SUM(BT281)/AS279*AS164</f>
        <v>1143.8476305250192</v>
      </c>
      <c r="BU164" s="53"/>
      <c r="BV164" s="48">
        <f>SUM(BV281)/AU279*AU164</f>
        <v>20376.316438920632</v>
      </c>
      <c r="BW164" s="48">
        <f>SUM(BW281)/AV279*AV164</f>
        <v>18772.092750201715</v>
      </c>
      <c r="BX164" s="48">
        <f>SUM(BX281)/AW279*AW164</f>
        <v>1187.2399676439829</v>
      </c>
      <c r="BY164" s="53"/>
      <c r="BZ164" s="48">
        <f>SUM(BZ281)/AY279*AY164</f>
        <v>0</v>
      </c>
      <c r="CA164" s="48">
        <f>SUM(CA281)/AZ279*AZ164</f>
        <v>0</v>
      </c>
      <c r="CB164" s="48">
        <f>SUM(CB281)/BA279*BA164</f>
        <v>0</v>
      </c>
      <c r="CC164" s="53"/>
      <c r="CD164" s="48">
        <f>SUM(CD281)/BC279*BC164</f>
        <v>0</v>
      </c>
      <c r="CE164" s="48">
        <f>SUM(CE281)/BD279*BD164</f>
        <v>0</v>
      </c>
      <c r="CF164" s="48">
        <f>SUM(CF281)/BE279*BE164</f>
        <v>0</v>
      </c>
      <c r="CG164" s="53"/>
      <c r="CH164" s="48">
        <f>SUM(CH281)/BG279*BG164</f>
        <v>44383.845411174021</v>
      </c>
      <c r="CI164" s="48">
        <f>SUM(CI281)/BH279*BH164</f>
        <v>44588.56268033653</v>
      </c>
      <c r="CJ164" s="48">
        <f>SUM(CJ281)/BI279*BI164</f>
        <v>1289.5983012453144</v>
      </c>
      <c r="CK164" s="53"/>
      <c r="CL164" s="48">
        <f>SUM(CL281)/BK279*BK164</f>
        <v>0</v>
      </c>
      <c r="CM164" s="48">
        <f>SUM(CM281)/BL279*BL164</f>
        <v>0</v>
      </c>
      <c r="CN164" s="48">
        <f>SUM(CN281)/BM279*BM164</f>
        <v>0</v>
      </c>
      <c r="CO164" s="53"/>
      <c r="CP164" s="48">
        <f t="shared" si="18"/>
        <v>38.700000000000003</v>
      </c>
      <c r="CQ164" s="48">
        <f t="shared" si="19"/>
        <v>38.700000000000003</v>
      </c>
      <c r="CR164" s="48">
        <f t="shared" si="20"/>
        <v>0</v>
      </c>
      <c r="CS164" s="53"/>
      <c r="CT164" s="56"/>
      <c r="CU164" s="56"/>
      <c r="CV164" s="56"/>
      <c r="CW164" s="56"/>
      <c r="CX164" s="52"/>
      <c r="CY164" s="52">
        <v>1</v>
      </c>
      <c r="CZ164" s="52">
        <v>0</v>
      </c>
    </row>
    <row r="165" spans="1:104" x14ac:dyDescent="0.2">
      <c r="A165" s="56">
        <v>149</v>
      </c>
      <c r="B165" s="66" t="s">
        <v>235</v>
      </c>
      <c r="C165" s="56"/>
      <c r="D165" s="60" t="s">
        <v>20</v>
      </c>
      <c r="E165" s="32">
        <v>42736</v>
      </c>
      <c r="F165" s="32">
        <v>43100</v>
      </c>
      <c r="G165" s="60" t="s">
        <v>20</v>
      </c>
      <c r="H165" s="48">
        <v>27500</v>
      </c>
      <c r="I165" s="56"/>
      <c r="J165" s="56">
        <v>5409.35</v>
      </c>
      <c r="K165" s="37">
        <f t="shared" si="17"/>
        <v>52165.56</v>
      </c>
      <c r="L165" s="56">
        <v>25109.82</v>
      </c>
      <c r="M165" s="56">
        <v>11829.72</v>
      </c>
      <c r="N165" s="56">
        <v>15226.02</v>
      </c>
      <c r="O165" s="56">
        <v>54959.79</v>
      </c>
      <c r="P165" s="37">
        <f t="shared" si="16"/>
        <v>54959.79</v>
      </c>
      <c r="Q165" s="37"/>
      <c r="R165" s="37"/>
      <c r="S165" s="37"/>
      <c r="T165" s="37"/>
      <c r="U165" s="37"/>
      <c r="V165" s="48">
        <v>39400</v>
      </c>
      <c r="W165" s="56"/>
      <c r="X165" s="56">
        <v>2615.12</v>
      </c>
      <c r="Y165" s="75">
        <v>364</v>
      </c>
      <c r="Z165" s="5">
        <f t="shared" si="15"/>
        <v>14</v>
      </c>
      <c r="AA165" s="33">
        <v>0</v>
      </c>
      <c r="AB165" s="33">
        <v>3.95</v>
      </c>
      <c r="AC165" s="33">
        <v>3.59</v>
      </c>
      <c r="AD165" s="33">
        <v>4.16</v>
      </c>
      <c r="AE165" s="33">
        <v>2.2999999999999998</v>
      </c>
      <c r="AF165" s="56"/>
      <c r="AG165" s="56"/>
      <c r="AH165" s="56"/>
      <c r="AI165" s="56"/>
      <c r="AJ165" s="56"/>
      <c r="AK165" s="56"/>
      <c r="AL165" s="56">
        <v>3189.72</v>
      </c>
      <c r="AM165" s="56"/>
      <c r="AN165" s="56"/>
      <c r="AO165" s="56">
        <v>3306.46</v>
      </c>
      <c r="AP165" s="56">
        <v>507.54</v>
      </c>
      <c r="AQ165" s="56">
        <v>22566.61</v>
      </c>
      <c r="AR165" s="56">
        <v>22435.18</v>
      </c>
      <c r="AS165" s="56">
        <v>1951</v>
      </c>
      <c r="AT165" s="56">
        <v>507.53699999999998</v>
      </c>
      <c r="AU165" s="56">
        <v>12401.73</v>
      </c>
      <c r="AV165" s="56">
        <v>12315.69</v>
      </c>
      <c r="AW165" s="56">
        <v>1101.4000000000001</v>
      </c>
      <c r="AX165" s="56">
        <v>0</v>
      </c>
      <c r="AY165" s="56">
        <v>0</v>
      </c>
      <c r="AZ165" s="56">
        <v>0</v>
      </c>
      <c r="BA165" s="56">
        <v>0</v>
      </c>
      <c r="BB165" s="56">
        <v>0</v>
      </c>
      <c r="BC165" s="56">
        <v>0</v>
      </c>
      <c r="BD165" s="56">
        <v>0</v>
      </c>
      <c r="BE165" s="56">
        <v>0</v>
      </c>
      <c r="BF165" s="96">
        <v>11206</v>
      </c>
      <c r="BG165" s="56">
        <v>37859.9</v>
      </c>
      <c r="BH165" s="56">
        <v>32161.63</v>
      </c>
      <c r="BI165" s="56">
        <v>5698.27</v>
      </c>
      <c r="BJ165" s="56">
        <v>0</v>
      </c>
      <c r="BK165" s="56">
        <v>0</v>
      </c>
      <c r="BL165" s="56">
        <v>0</v>
      </c>
      <c r="BM165" s="56">
        <v>0</v>
      </c>
      <c r="BN165" s="96">
        <v>36.5</v>
      </c>
      <c r="BO165" s="56">
        <v>2946.25</v>
      </c>
      <c r="BP165" s="56">
        <v>3034.16</v>
      </c>
      <c r="BQ165" s="56">
        <v>266.88</v>
      </c>
      <c r="BR165" s="48">
        <f>SUM(BR281)/AQ279*AQ165</f>
        <v>21344.20374869091</v>
      </c>
      <c r="BS165" s="48">
        <f>SUM(BS281)/AR279*AR165</f>
        <v>23509.241486411167</v>
      </c>
      <c r="BT165" s="48">
        <f>SUM(BT281)/AS279*AS165</f>
        <v>253.72048436840228</v>
      </c>
      <c r="BU165" s="53"/>
      <c r="BV165" s="48">
        <f>SUM(BV281)/AU279*AU165</f>
        <v>12493.706210873615</v>
      </c>
      <c r="BW165" s="48">
        <f>SUM(BW281)/AV279*AV165</f>
        <v>13180.5244109863</v>
      </c>
      <c r="BX165" s="48">
        <f>SUM(BX281)/AW279*AW165</f>
        <v>258.8348902236321</v>
      </c>
      <c r="BY165" s="53"/>
      <c r="BZ165" s="48">
        <f>SUM(BZ281)/AY279*AY165</f>
        <v>0</v>
      </c>
      <c r="CA165" s="48">
        <f>SUM(CA281)/AZ279*AZ165</f>
        <v>0</v>
      </c>
      <c r="CB165" s="48">
        <f>SUM(CB281)/BA279*BA165</f>
        <v>0</v>
      </c>
      <c r="CC165" s="53"/>
      <c r="CD165" s="48">
        <f>SUM(CD281)/BC279*BC165</f>
        <v>0</v>
      </c>
      <c r="CE165" s="48">
        <f>SUM(CE281)/BD279*BD165</f>
        <v>0</v>
      </c>
      <c r="CF165" s="48">
        <f>SUM(CF281)/BE279*BE165</f>
        <v>0</v>
      </c>
      <c r="CG165" s="53"/>
      <c r="CH165" s="48">
        <f>SUM(CH281)/BG279*BG165</f>
        <v>40497.976240665994</v>
      </c>
      <c r="CI165" s="48">
        <f>SUM(CI281)/BH279*BH165</f>
        <v>40732.657234706072</v>
      </c>
      <c r="CJ165" s="48">
        <f>SUM(CJ281)/BI279*BI165</f>
        <v>1168.93571623457</v>
      </c>
      <c r="CK165" s="53"/>
      <c r="CL165" s="48">
        <f>SUM(CL281)/BK279*BK165</f>
        <v>0</v>
      </c>
      <c r="CM165" s="48">
        <f>SUM(CM281)/BL279*BL165</f>
        <v>0</v>
      </c>
      <c r="CN165" s="48">
        <f>SUM(CN281)/BM279*BM165</f>
        <v>0</v>
      </c>
      <c r="CO165" s="53"/>
      <c r="CP165" s="48">
        <f t="shared" si="18"/>
        <v>36.5</v>
      </c>
      <c r="CQ165" s="48">
        <f t="shared" si="19"/>
        <v>36.5</v>
      </c>
      <c r="CR165" s="48">
        <f t="shared" si="20"/>
        <v>0</v>
      </c>
      <c r="CS165" s="53"/>
      <c r="CT165" s="56"/>
      <c r="CU165" s="56"/>
      <c r="CV165" s="56"/>
      <c r="CW165" s="56"/>
      <c r="CX165" s="52"/>
      <c r="CY165" s="52"/>
      <c r="CZ165" s="52"/>
    </row>
    <row r="166" spans="1:104" x14ac:dyDescent="0.2">
      <c r="A166" s="56">
        <v>150</v>
      </c>
      <c r="B166" s="66" t="s">
        <v>236</v>
      </c>
      <c r="C166" s="56"/>
      <c r="D166" s="60" t="s">
        <v>20</v>
      </c>
      <c r="E166" s="32">
        <v>42736</v>
      </c>
      <c r="F166" s="32">
        <v>43100</v>
      </c>
      <c r="G166" s="60" t="s">
        <v>20</v>
      </c>
      <c r="H166" s="48">
        <v>53700</v>
      </c>
      <c r="I166" s="56"/>
      <c r="J166" s="56">
        <v>53146.14</v>
      </c>
      <c r="K166" s="37">
        <f t="shared" si="17"/>
        <v>151810.38</v>
      </c>
      <c r="L166" s="56">
        <v>84665.46</v>
      </c>
      <c r="M166" s="56">
        <v>29358.240000000002</v>
      </c>
      <c r="N166" s="56">
        <v>37786.68</v>
      </c>
      <c r="O166" s="56">
        <v>131897.46</v>
      </c>
      <c r="P166" s="37">
        <f t="shared" si="16"/>
        <v>131897.46</v>
      </c>
      <c r="Q166" s="37"/>
      <c r="R166" s="37"/>
      <c r="S166" s="37"/>
      <c r="T166" s="37"/>
      <c r="U166" s="37"/>
      <c r="V166" s="48">
        <v>72400</v>
      </c>
      <c r="W166" s="56"/>
      <c r="X166" s="56">
        <v>73059.06</v>
      </c>
      <c r="Y166" s="75">
        <v>1300.33</v>
      </c>
      <c r="Z166" s="5">
        <f t="shared" si="15"/>
        <v>16.440000000000001</v>
      </c>
      <c r="AA166" s="33">
        <v>0</v>
      </c>
      <c r="AB166" s="33">
        <v>3.95</v>
      </c>
      <c r="AC166" s="33">
        <v>6.03</v>
      </c>
      <c r="AD166" s="33">
        <v>4.16</v>
      </c>
      <c r="AE166" s="33">
        <v>2.2999999999999998</v>
      </c>
      <c r="AF166" s="56"/>
      <c r="AG166" s="56"/>
      <c r="AH166" s="56"/>
      <c r="AI166" s="56"/>
      <c r="AJ166" s="56"/>
      <c r="AK166" s="56"/>
      <c r="AL166" s="56">
        <v>57414.69</v>
      </c>
      <c r="AM166" s="56"/>
      <c r="AN166" s="56"/>
      <c r="AO166" s="56">
        <v>104930.11</v>
      </c>
      <c r="AP166" s="56">
        <v>1994.71</v>
      </c>
      <c r="AQ166" s="56">
        <v>92558.9</v>
      </c>
      <c r="AR166" s="56">
        <v>61744.39</v>
      </c>
      <c r="AS166" s="56">
        <v>65336.88</v>
      </c>
      <c r="AT166" s="56">
        <v>1994.71</v>
      </c>
      <c r="AU166" s="56">
        <v>48727.54</v>
      </c>
      <c r="AV166" s="56">
        <v>34369.82</v>
      </c>
      <c r="AW166" s="56">
        <v>35053.339999999997</v>
      </c>
      <c r="AX166" s="56">
        <v>0</v>
      </c>
      <c r="AY166" s="56">
        <v>0</v>
      </c>
      <c r="AZ166" s="56">
        <v>0</v>
      </c>
      <c r="BA166" s="56">
        <v>0</v>
      </c>
      <c r="BB166" s="56">
        <v>0</v>
      </c>
      <c r="BC166" s="56">
        <v>0</v>
      </c>
      <c r="BD166" s="56">
        <v>0</v>
      </c>
      <c r="BE166" s="56">
        <v>0</v>
      </c>
      <c r="BF166" s="96">
        <v>12493.422</v>
      </c>
      <c r="BG166" s="56">
        <v>42425.91</v>
      </c>
      <c r="BH166" s="56">
        <v>29699.42</v>
      </c>
      <c r="BI166" s="56">
        <v>12726.49</v>
      </c>
      <c r="BJ166" s="56">
        <v>0</v>
      </c>
      <c r="BK166" s="56">
        <v>0</v>
      </c>
      <c r="BL166" s="56">
        <v>0</v>
      </c>
      <c r="BM166" s="56">
        <v>0</v>
      </c>
      <c r="BN166" s="96">
        <v>69.768000000000001</v>
      </c>
      <c r="BO166" s="56">
        <v>5631</v>
      </c>
      <c r="BP166" s="56">
        <v>4870.99</v>
      </c>
      <c r="BQ166" s="56">
        <v>2956.71</v>
      </c>
      <c r="BR166" s="48">
        <f>SUM(BR281)/AQ279*AQ166</f>
        <v>87545.095180654374</v>
      </c>
      <c r="BS166" s="48">
        <f>SUM(BS281)/AR279*AR166</f>
        <v>64700.3400436792</v>
      </c>
      <c r="BT166" s="48">
        <f>SUM(BT281)/AS279*AS166</f>
        <v>8496.8246236392479</v>
      </c>
      <c r="BU166" s="53"/>
      <c r="BV166" s="48">
        <f>SUM(BV281)/AU279*AU166</f>
        <v>49088.923008208738</v>
      </c>
      <c r="BW166" s="48">
        <f>SUM(BW281)/AV279*AV166</f>
        <v>36783.343159108837</v>
      </c>
      <c r="BX166" s="48">
        <f>SUM(BX281)/AW279*AW166</f>
        <v>8237.7223632391961</v>
      </c>
      <c r="BY166" s="53"/>
      <c r="BZ166" s="48">
        <f>SUM(BZ281)/AY279*AY166</f>
        <v>0</v>
      </c>
      <c r="CA166" s="48">
        <f>SUM(CA281)/AZ279*AZ166</f>
        <v>0</v>
      </c>
      <c r="CB166" s="48">
        <f>SUM(CB281)/BA279*BA166</f>
        <v>0</v>
      </c>
      <c r="CC166" s="53"/>
      <c r="CD166" s="48">
        <f>SUM(CD281)/BC279*BC166</f>
        <v>0</v>
      </c>
      <c r="CE166" s="48">
        <f>SUM(CE281)/BD279*BD166</f>
        <v>0</v>
      </c>
      <c r="CF166" s="48">
        <f>SUM(CF281)/BE279*BE166</f>
        <v>0</v>
      </c>
      <c r="CG166" s="53"/>
      <c r="CH166" s="48">
        <f>SUM(CH281)/BG279*BG166</f>
        <v>45382.145625546662</v>
      </c>
      <c r="CI166" s="48">
        <f>SUM(CI281)/BH279*BH166</f>
        <v>37614.271880174419</v>
      </c>
      <c r="CJ166" s="48">
        <f>SUM(CJ281)/BI279*BI166</f>
        <v>2610.6956503117776</v>
      </c>
      <c r="CK166" s="53"/>
      <c r="CL166" s="48">
        <f>SUM(CL281)/BK279*BK166</f>
        <v>0</v>
      </c>
      <c r="CM166" s="48">
        <f>SUM(CM281)/BL279*BL166</f>
        <v>0</v>
      </c>
      <c r="CN166" s="48">
        <f>SUM(CN281)/BM279*BM166</f>
        <v>0</v>
      </c>
      <c r="CO166" s="53"/>
      <c r="CP166" s="48">
        <f t="shared" si="18"/>
        <v>69.768000000000001</v>
      </c>
      <c r="CQ166" s="48">
        <f t="shared" si="19"/>
        <v>69.768000000000001</v>
      </c>
      <c r="CR166" s="48">
        <f t="shared" si="20"/>
        <v>0</v>
      </c>
      <c r="CS166" s="53"/>
      <c r="CT166" s="56"/>
      <c r="CU166" s="56"/>
      <c r="CV166" s="56"/>
      <c r="CW166" s="56"/>
      <c r="CX166" s="52"/>
      <c r="CY166" s="52">
        <v>3</v>
      </c>
      <c r="CZ166" s="52">
        <v>6000</v>
      </c>
    </row>
    <row r="167" spans="1:104" x14ac:dyDescent="0.2">
      <c r="A167" s="56">
        <v>151</v>
      </c>
      <c r="B167" s="66" t="s">
        <v>237</v>
      </c>
      <c r="C167" s="56"/>
      <c r="D167" s="60" t="s">
        <v>20</v>
      </c>
      <c r="E167" s="32">
        <v>42736</v>
      </c>
      <c r="F167" s="32">
        <v>43100</v>
      </c>
      <c r="G167" s="60" t="s">
        <v>20</v>
      </c>
      <c r="H167" s="48">
        <v>18400</v>
      </c>
      <c r="I167" s="56"/>
      <c r="J167" s="56">
        <v>26873.88</v>
      </c>
      <c r="K167" s="37">
        <f t="shared" si="17"/>
        <v>91626.54</v>
      </c>
      <c r="L167" s="56">
        <v>48877.36</v>
      </c>
      <c r="M167" s="56">
        <v>23344.32</v>
      </c>
      <c r="N167" s="56">
        <v>19404.86</v>
      </c>
      <c r="O167" s="56">
        <v>87982.64</v>
      </c>
      <c r="P167" s="37">
        <f t="shared" si="16"/>
        <v>87982.64</v>
      </c>
      <c r="Q167" s="37"/>
      <c r="R167" s="37"/>
      <c r="S167" s="37"/>
      <c r="T167" s="37"/>
      <c r="U167" s="37"/>
      <c r="V167" s="48">
        <v>29700</v>
      </c>
      <c r="W167" s="56"/>
      <c r="X167" s="56">
        <v>30517.78</v>
      </c>
      <c r="Y167" s="75">
        <v>316.3</v>
      </c>
      <c r="Z167" s="5">
        <f t="shared" si="15"/>
        <v>19.310000000000002</v>
      </c>
      <c r="AA167" s="33">
        <v>0</v>
      </c>
      <c r="AB167" s="33">
        <v>5.12</v>
      </c>
      <c r="AC167" s="33">
        <v>6.03</v>
      </c>
      <c r="AD167" s="33">
        <v>4.16</v>
      </c>
      <c r="AE167" s="33">
        <v>4</v>
      </c>
      <c r="AF167" s="56"/>
      <c r="AG167" s="56"/>
      <c r="AH167" s="56"/>
      <c r="AI167" s="56"/>
      <c r="AJ167" s="56"/>
      <c r="AK167" s="56"/>
      <c r="AL167" s="56">
        <v>67547.42</v>
      </c>
      <c r="AM167" s="56"/>
      <c r="AN167" s="56"/>
      <c r="AO167" s="56">
        <v>98022.73</v>
      </c>
      <c r="AP167" s="56">
        <v>918.53</v>
      </c>
      <c r="AQ167" s="56">
        <v>36544.51</v>
      </c>
      <c r="AR167" s="56">
        <v>30555.06</v>
      </c>
      <c r="AS167" s="56">
        <v>15472.48</v>
      </c>
      <c r="AT167" s="56">
        <v>918.53399999999999</v>
      </c>
      <c r="AU167" s="56">
        <v>22496.84</v>
      </c>
      <c r="AV167" s="56">
        <v>18841.03</v>
      </c>
      <c r="AW167" s="56">
        <v>9123.16</v>
      </c>
      <c r="AX167" s="56">
        <v>100.444</v>
      </c>
      <c r="AY167" s="56">
        <v>177255.9</v>
      </c>
      <c r="AZ167" s="56">
        <v>158875.47</v>
      </c>
      <c r="BA167" s="56">
        <v>70326.73</v>
      </c>
      <c r="BB167" s="56">
        <v>0</v>
      </c>
      <c r="BC167" s="56">
        <v>0</v>
      </c>
      <c r="BD167" s="56">
        <v>0</v>
      </c>
      <c r="BE167" s="56">
        <v>0</v>
      </c>
      <c r="BF167" s="96">
        <v>11687</v>
      </c>
      <c r="BG167" s="56">
        <v>39859.43</v>
      </c>
      <c r="BH167" s="56">
        <v>22937.95</v>
      </c>
      <c r="BI167" s="56">
        <v>16921.48</v>
      </c>
      <c r="BJ167" s="56">
        <v>0</v>
      </c>
      <c r="BK167" s="56">
        <v>0</v>
      </c>
      <c r="BL167" s="56">
        <v>0</v>
      </c>
      <c r="BM167" s="56">
        <v>0</v>
      </c>
      <c r="BN167" s="96">
        <v>43.622999999999998</v>
      </c>
      <c r="BO167" s="56">
        <v>3524.37</v>
      </c>
      <c r="BP167" s="56">
        <v>3166.41</v>
      </c>
      <c r="BQ167" s="56">
        <v>1008.7</v>
      </c>
      <c r="BR167" s="48">
        <f>SUM(BR281)/AQ279*AQ167</f>
        <v>34564.937637335534</v>
      </c>
      <c r="BS167" s="48">
        <f>SUM(BS281)/AR279*AR167</f>
        <v>32017.852505385843</v>
      </c>
      <c r="BT167" s="48">
        <f>SUM(BT281)/AS279*AS167</f>
        <v>2012.1399897388092</v>
      </c>
      <c r="BU167" s="53"/>
      <c r="BV167" s="48">
        <f>SUM(BV281)/AU279*AU167</f>
        <v>22663.685601366102</v>
      </c>
      <c r="BW167" s="48">
        <f>SUM(BW281)/AV279*AV167</f>
        <v>20164.087910878334</v>
      </c>
      <c r="BX167" s="48">
        <f>SUM(BX281)/AW279*AW167</f>
        <v>2143.991390133132</v>
      </c>
      <c r="BY167" s="53"/>
      <c r="BZ167" s="48">
        <f>SUM(BZ281)/AY279*AY167</f>
        <v>178064.53865402323</v>
      </c>
      <c r="CA167" s="48">
        <f>SUM(CA281)/AZ279*AZ167</f>
        <v>161697.4718277342</v>
      </c>
      <c r="CB167" s="48">
        <f>SUM(CB281)/BA279*BA167</f>
        <v>21080.271343373443</v>
      </c>
      <c r="CC167" s="53"/>
      <c r="CD167" s="48">
        <f>SUM(CD281)/BC279*BC167</f>
        <v>0</v>
      </c>
      <c r="CE167" s="48">
        <f>SUM(CE281)/BD279*BD167</f>
        <v>0</v>
      </c>
      <c r="CF167" s="48">
        <f>SUM(CF281)/BE279*BE167</f>
        <v>0</v>
      </c>
      <c r="CG167" s="53"/>
      <c r="CH167" s="48">
        <f>SUM(CH281)/BG279*BG167</f>
        <v>42636.833407021397</v>
      </c>
      <c r="CI167" s="48">
        <f>SUM(CI281)/BH279*BH167</f>
        <v>29050.880039874413</v>
      </c>
      <c r="CJ167" s="48">
        <f>SUM(CJ281)/BI279*BI167</f>
        <v>3471.2504573403771</v>
      </c>
      <c r="CK167" s="53"/>
      <c r="CL167" s="48">
        <f>SUM(CL281)/BK279*BK167</f>
        <v>0</v>
      </c>
      <c r="CM167" s="48">
        <f>SUM(CM281)/BL279*BL167</f>
        <v>0</v>
      </c>
      <c r="CN167" s="48">
        <f>SUM(CN281)/BM279*BM167</f>
        <v>0</v>
      </c>
      <c r="CO167" s="53"/>
      <c r="CP167" s="48">
        <f t="shared" si="18"/>
        <v>43.622999999999998</v>
      </c>
      <c r="CQ167" s="48">
        <f t="shared" si="19"/>
        <v>43.622999999999998</v>
      </c>
      <c r="CR167" s="48">
        <f t="shared" si="20"/>
        <v>0</v>
      </c>
      <c r="CS167" s="53"/>
      <c r="CT167" s="56"/>
      <c r="CU167" s="56"/>
      <c r="CV167" s="56"/>
      <c r="CW167" s="56"/>
      <c r="CX167" s="52"/>
      <c r="CY167" s="52">
        <v>3</v>
      </c>
      <c r="CZ167" s="52">
        <v>1344</v>
      </c>
    </row>
    <row r="168" spans="1:104" x14ac:dyDescent="0.2">
      <c r="A168" s="56">
        <v>152</v>
      </c>
      <c r="B168" s="66" t="s">
        <v>238</v>
      </c>
      <c r="C168" s="56"/>
      <c r="D168" s="60" t="s">
        <v>20</v>
      </c>
      <c r="E168" s="32">
        <v>42736</v>
      </c>
      <c r="F168" s="32">
        <v>43100</v>
      </c>
      <c r="G168" s="60" t="s">
        <v>20</v>
      </c>
      <c r="H168" s="48">
        <v>19200</v>
      </c>
      <c r="I168" s="56"/>
      <c r="J168" s="56">
        <v>2306.2600000000002</v>
      </c>
      <c r="K168" s="37">
        <f t="shared" si="17"/>
        <v>19630.8</v>
      </c>
      <c r="L168" s="56">
        <v>5601.96</v>
      </c>
      <c r="M168" s="56">
        <v>7660.8</v>
      </c>
      <c r="N168" s="56">
        <v>6368.04</v>
      </c>
      <c r="O168" s="56">
        <v>15082.33</v>
      </c>
      <c r="P168" s="37">
        <f t="shared" si="16"/>
        <v>15082.33</v>
      </c>
      <c r="Q168" s="37"/>
      <c r="R168" s="37"/>
      <c r="S168" s="37"/>
      <c r="T168" s="37"/>
      <c r="U168" s="37"/>
      <c r="V168" s="48">
        <v>20400</v>
      </c>
      <c r="W168" s="56"/>
      <c r="X168" s="56">
        <v>6854.73</v>
      </c>
      <c r="Y168" s="75">
        <v>318</v>
      </c>
      <c r="Z168" s="5">
        <f t="shared" si="15"/>
        <v>12.51</v>
      </c>
      <c r="AA168" s="33">
        <v>0</v>
      </c>
      <c r="AB168" s="33">
        <v>1.08</v>
      </c>
      <c r="AC168" s="33">
        <v>3.27</v>
      </c>
      <c r="AD168" s="33">
        <v>4.16</v>
      </c>
      <c r="AE168" s="33">
        <v>4</v>
      </c>
      <c r="AF168" s="56"/>
      <c r="AG168" s="56"/>
      <c r="AH168" s="56"/>
      <c r="AI168" s="56"/>
      <c r="AJ168" s="56"/>
      <c r="AK168" s="56"/>
      <c r="AL168" s="56">
        <v>164.89</v>
      </c>
      <c r="AM168" s="56"/>
      <c r="AN168" s="56"/>
      <c r="AO168" s="56">
        <v>583.69000000000005</v>
      </c>
      <c r="AP168" s="56">
        <v>0</v>
      </c>
      <c r="AQ168" s="56">
        <v>0</v>
      </c>
      <c r="AR168" s="56">
        <v>0</v>
      </c>
      <c r="AS168" s="56">
        <v>0</v>
      </c>
      <c r="AT168" s="56">
        <v>0</v>
      </c>
      <c r="AU168" s="56">
        <v>0</v>
      </c>
      <c r="AV168" s="56">
        <v>0</v>
      </c>
      <c r="AW168" s="56">
        <v>0</v>
      </c>
      <c r="AX168" s="56">
        <v>0</v>
      </c>
      <c r="AY168" s="56">
        <v>0</v>
      </c>
      <c r="AZ168" s="56">
        <v>0</v>
      </c>
      <c r="BA168" s="56">
        <v>0</v>
      </c>
      <c r="BB168" s="56">
        <v>0</v>
      </c>
      <c r="BC168" s="56">
        <v>0</v>
      </c>
      <c r="BD168" s="56">
        <v>0</v>
      </c>
      <c r="BE168" s="56">
        <v>0</v>
      </c>
      <c r="BF168" s="96">
        <v>0</v>
      </c>
      <c r="BG168" s="56">
        <v>0</v>
      </c>
      <c r="BH168" s="56">
        <v>0</v>
      </c>
      <c r="BI168" s="56">
        <v>0</v>
      </c>
      <c r="BJ168" s="56">
        <v>0</v>
      </c>
      <c r="BK168" s="56">
        <v>0</v>
      </c>
      <c r="BL168" s="56">
        <v>0</v>
      </c>
      <c r="BM168" s="56">
        <v>0</v>
      </c>
      <c r="BN168" s="96">
        <v>9.6440000000000001</v>
      </c>
      <c r="BO168" s="56">
        <v>780.36</v>
      </c>
      <c r="BP168" s="56">
        <v>361.56</v>
      </c>
      <c r="BQ168" s="56">
        <v>583.69000000000005</v>
      </c>
      <c r="BR168" s="48">
        <f>SUM(BR281)/AQ279*AQ168</f>
        <v>0</v>
      </c>
      <c r="BS168" s="48">
        <f>SUM(BS281)/AR279*AR168</f>
        <v>0</v>
      </c>
      <c r="BT168" s="48">
        <f>SUM(BT281)/AS279*AS168</f>
        <v>0</v>
      </c>
      <c r="BU168" s="53"/>
      <c r="BV168" s="48">
        <f>SUM(BV281)/AU279*AU168</f>
        <v>0</v>
      </c>
      <c r="BW168" s="48">
        <f>SUM(BW281)/AV279*AV168</f>
        <v>0</v>
      </c>
      <c r="BX168" s="48">
        <f>SUM(BX281)/AW279*AW168</f>
        <v>0</v>
      </c>
      <c r="BY168" s="53"/>
      <c r="BZ168" s="48">
        <f>SUM(BZ281)/AY279*AY168</f>
        <v>0</v>
      </c>
      <c r="CA168" s="48">
        <f>SUM(CA281)/AZ279*AZ168</f>
        <v>0</v>
      </c>
      <c r="CB168" s="48">
        <f>SUM(CB281)/BA279*BA168</f>
        <v>0</v>
      </c>
      <c r="CC168" s="53"/>
      <c r="CD168" s="48">
        <f>SUM(CD281)/BC279*BC168</f>
        <v>0</v>
      </c>
      <c r="CE168" s="48">
        <f>SUM(CE281)/BD279*BD168</f>
        <v>0</v>
      </c>
      <c r="CF168" s="48">
        <f>SUM(CF281)/BE279*BE168</f>
        <v>0</v>
      </c>
      <c r="CG168" s="53"/>
      <c r="CH168" s="48">
        <f>SUM(CH281)/BG279*BG168</f>
        <v>0</v>
      </c>
      <c r="CI168" s="48">
        <f>SUM(CI281)/BH279*BH168</f>
        <v>0</v>
      </c>
      <c r="CJ168" s="48">
        <f>SUM(CJ281)/BI279*BI168</f>
        <v>0</v>
      </c>
      <c r="CK168" s="53"/>
      <c r="CL168" s="48">
        <f>SUM(CL281)/BK279*BK168</f>
        <v>0</v>
      </c>
      <c r="CM168" s="48">
        <f>SUM(CM281)/BL279*BL168</f>
        <v>0</v>
      </c>
      <c r="CN168" s="48">
        <f>SUM(CN281)/BM279*BM168</f>
        <v>0</v>
      </c>
      <c r="CO168" s="53"/>
      <c r="CP168" s="48">
        <f t="shared" si="18"/>
        <v>9.6440000000000001</v>
      </c>
      <c r="CQ168" s="48">
        <f t="shared" si="19"/>
        <v>9.6440000000000001</v>
      </c>
      <c r="CR168" s="48">
        <f t="shared" si="20"/>
        <v>0</v>
      </c>
      <c r="CS168" s="53"/>
      <c r="CT168" s="56"/>
      <c r="CU168" s="56"/>
      <c r="CV168" s="56"/>
      <c r="CW168" s="56"/>
      <c r="CX168" s="52"/>
      <c r="CY168" s="52"/>
      <c r="CZ168" s="52"/>
    </row>
    <row r="169" spans="1:104" x14ac:dyDescent="0.2">
      <c r="A169" s="56">
        <v>153</v>
      </c>
      <c r="B169" s="66" t="s">
        <v>239</v>
      </c>
      <c r="C169" s="56"/>
      <c r="D169" s="60" t="s">
        <v>20</v>
      </c>
      <c r="E169" s="32">
        <v>42736</v>
      </c>
      <c r="F169" s="32">
        <v>43100</v>
      </c>
      <c r="G169" s="60" t="s">
        <v>20</v>
      </c>
      <c r="H169" s="48">
        <v>34600</v>
      </c>
      <c r="I169" s="56"/>
      <c r="J169" s="56">
        <v>0</v>
      </c>
      <c r="K169" s="37">
        <f t="shared" si="17"/>
        <v>19934.760000000002</v>
      </c>
      <c r="L169" s="56">
        <v>7920.6</v>
      </c>
      <c r="M169" s="56">
        <v>6560.64</v>
      </c>
      <c r="N169" s="56">
        <v>5453.52</v>
      </c>
      <c r="O169" s="56">
        <v>19101.48</v>
      </c>
      <c r="P169" s="37">
        <f t="shared" si="16"/>
        <v>19101.48</v>
      </c>
      <c r="Q169" s="37"/>
      <c r="R169" s="37"/>
      <c r="S169" s="37"/>
      <c r="T169" s="37"/>
      <c r="U169" s="37"/>
      <c r="V169" s="48">
        <v>38200</v>
      </c>
      <c r="W169" s="56"/>
      <c r="X169" s="56">
        <v>833.28</v>
      </c>
      <c r="Y169" s="75">
        <v>314.10000000000002</v>
      </c>
      <c r="Z169" s="5">
        <f t="shared" si="15"/>
        <v>14.88</v>
      </c>
      <c r="AA169" s="33">
        <v>0</v>
      </c>
      <c r="AB169" s="33">
        <v>3.45</v>
      </c>
      <c r="AC169" s="33">
        <v>3.27</v>
      </c>
      <c r="AD169" s="33">
        <v>4.16</v>
      </c>
      <c r="AE169" s="33">
        <v>4</v>
      </c>
      <c r="AF169" s="56"/>
      <c r="AG169" s="56"/>
      <c r="AH169" s="56"/>
      <c r="AI169" s="56"/>
      <c r="AJ169" s="56"/>
      <c r="AK169" s="56"/>
      <c r="AL169" s="56"/>
      <c r="AM169" s="56"/>
      <c r="AN169" s="56"/>
      <c r="AO169" s="56">
        <v>408.74</v>
      </c>
      <c r="AP169" s="56">
        <v>186.56</v>
      </c>
      <c r="AQ169" s="56">
        <v>8589.49</v>
      </c>
      <c r="AR169" s="56">
        <v>8195.11</v>
      </c>
      <c r="AS169" s="56">
        <v>394.38</v>
      </c>
      <c r="AT169" s="56">
        <v>0</v>
      </c>
      <c r="AU169" s="56">
        <v>0</v>
      </c>
      <c r="AV169" s="56">
        <v>0</v>
      </c>
      <c r="AW169" s="56">
        <v>0</v>
      </c>
      <c r="AX169" s="56">
        <v>0</v>
      </c>
      <c r="AY169" s="56">
        <v>0</v>
      </c>
      <c r="AZ169" s="56">
        <v>0</v>
      </c>
      <c r="BA169" s="56">
        <v>0</v>
      </c>
      <c r="BB169" s="56">
        <v>0</v>
      </c>
      <c r="BC169" s="56">
        <v>0</v>
      </c>
      <c r="BD169" s="56">
        <v>0</v>
      </c>
      <c r="BE169" s="56">
        <v>0</v>
      </c>
      <c r="BF169" s="96">
        <v>0</v>
      </c>
      <c r="BG169" s="56">
        <v>0</v>
      </c>
      <c r="BH169" s="56">
        <v>0</v>
      </c>
      <c r="BI169" s="56">
        <v>0</v>
      </c>
      <c r="BJ169" s="56">
        <v>0</v>
      </c>
      <c r="BK169" s="56">
        <v>0</v>
      </c>
      <c r="BL169" s="56">
        <v>0</v>
      </c>
      <c r="BM169" s="56">
        <v>0</v>
      </c>
      <c r="BN169" s="96">
        <v>10.26</v>
      </c>
      <c r="BO169" s="56">
        <v>828.12</v>
      </c>
      <c r="BP169" s="56">
        <v>813.76</v>
      </c>
      <c r="BQ169" s="56">
        <v>14.36</v>
      </c>
      <c r="BR169" s="48">
        <f>SUM(BR281)/AQ279*AQ169</f>
        <v>8124.2076083799502</v>
      </c>
      <c r="BS169" s="48">
        <f>SUM(BS281)/AR279*AR169</f>
        <v>8587.4425789186007</v>
      </c>
      <c r="BT169" s="48">
        <f>SUM(BT281)/AS279*AS169</f>
        <v>51.287690735628132</v>
      </c>
      <c r="BU169" s="53"/>
      <c r="BV169" s="48">
        <f>SUM(BV281)/AU279*AU169</f>
        <v>0</v>
      </c>
      <c r="BW169" s="48">
        <f>SUM(BW281)/AV279*AV169</f>
        <v>0</v>
      </c>
      <c r="BX169" s="48">
        <f>SUM(BX281)/AW279*AW169</f>
        <v>0</v>
      </c>
      <c r="BY169" s="53"/>
      <c r="BZ169" s="48">
        <f>SUM(BZ281)/AY279*AY169</f>
        <v>0</v>
      </c>
      <c r="CA169" s="48">
        <f>SUM(CA281)/AZ279*AZ169</f>
        <v>0</v>
      </c>
      <c r="CB169" s="48">
        <f>SUM(CB281)/BA279*BA169</f>
        <v>0</v>
      </c>
      <c r="CC169" s="53"/>
      <c r="CD169" s="48">
        <f>SUM(CD281)/BC279*BC169</f>
        <v>0</v>
      </c>
      <c r="CE169" s="48">
        <f>SUM(CE281)/BD279*BD169</f>
        <v>0</v>
      </c>
      <c r="CF169" s="48">
        <f>SUM(CF281)/BE279*BE169</f>
        <v>0</v>
      </c>
      <c r="CG169" s="53"/>
      <c r="CH169" s="48">
        <f>SUM(CH281)/BG279*BG169</f>
        <v>0</v>
      </c>
      <c r="CI169" s="48">
        <f>SUM(CI281)/BH279*BH169</f>
        <v>0</v>
      </c>
      <c r="CJ169" s="48">
        <f>SUM(CJ281)/BI279*BI169</f>
        <v>0</v>
      </c>
      <c r="CK169" s="53"/>
      <c r="CL169" s="48">
        <f>SUM(CL281)/BK279*BK169</f>
        <v>0</v>
      </c>
      <c r="CM169" s="48">
        <f>SUM(CM281)/BL279*BL169</f>
        <v>0</v>
      </c>
      <c r="CN169" s="48">
        <f>SUM(CN281)/BM279*BM169</f>
        <v>0</v>
      </c>
      <c r="CO169" s="53"/>
      <c r="CP169" s="48">
        <f t="shared" si="18"/>
        <v>10.26</v>
      </c>
      <c r="CQ169" s="48">
        <f t="shared" si="19"/>
        <v>10.26</v>
      </c>
      <c r="CR169" s="48">
        <f t="shared" si="20"/>
        <v>0</v>
      </c>
      <c r="CS169" s="53"/>
      <c r="CT169" s="56"/>
      <c r="CU169" s="56"/>
      <c r="CV169" s="56"/>
      <c r="CW169" s="56"/>
      <c r="CX169" s="52"/>
      <c r="CY169" s="52"/>
      <c r="CZ169" s="52"/>
    </row>
    <row r="170" spans="1:104" x14ac:dyDescent="0.2">
      <c r="A170" s="56">
        <v>154</v>
      </c>
      <c r="B170" s="66" t="s">
        <v>240</v>
      </c>
      <c r="C170" s="56"/>
      <c r="D170" s="60" t="s">
        <v>20</v>
      </c>
      <c r="E170" s="32">
        <v>42736</v>
      </c>
      <c r="F170" s="32">
        <v>43100</v>
      </c>
      <c r="G170" s="60" t="s">
        <v>20</v>
      </c>
      <c r="H170" s="48">
        <v>-70400</v>
      </c>
      <c r="I170" s="56"/>
      <c r="J170" s="56">
        <v>59097.120000000003</v>
      </c>
      <c r="K170" s="37">
        <f t="shared" si="17"/>
        <v>482493.18</v>
      </c>
      <c r="L170" s="56">
        <v>293990.03999999998</v>
      </c>
      <c r="M170" s="56">
        <v>98857.44</v>
      </c>
      <c r="N170" s="56">
        <v>89645.7</v>
      </c>
      <c r="O170" s="56">
        <v>515351.55</v>
      </c>
      <c r="P170" s="37">
        <f t="shared" si="16"/>
        <v>515351.55</v>
      </c>
      <c r="Q170" s="37"/>
      <c r="R170" s="37"/>
      <c r="S170" s="37"/>
      <c r="T170" s="37"/>
      <c r="U170" s="37"/>
      <c r="V170" s="48">
        <v>-62000</v>
      </c>
      <c r="W170" s="56"/>
      <c r="X170" s="56">
        <v>26238.75</v>
      </c>
      <c r="Y170" s="75">
        <v>317.8</v>
      </c>
      <c r="Z170" s="5">
        <f t="shared" si="15"/>
        <v>22.1</v>
      </c>
      <c r="AA170" s="33">
        <v>1.88</v>
      </c>
      <c r="AB170" s="33">
        <v>6.03</v>
      </c>
      <c r="AC170" s="33">
        <v>6.03</v>
      </c>
      <c r="AD170" s="33">
        <v>4.16</v>
      </c>
      <c r="AE170" s="33">
        <v>4</v>
      </c>
      <c r="AF170" s="56"/>
      <c r="AG170" s="56"/>
      <c r="AH170" s="56"/>
      <c r="AI170" s="56"/>
      <c r="AJ170" s="56"/>
      <c r="AK170" s="56"/>
      <c r="AL170" s="56">
        <v>104467.27</v>
      </c>
      <c r="AM170" s="56"/>
      <c r="AN170" s="56"/>
      <c r="AO170" s="56">
        <v>103274.19</v>
      </c>
      <c r="AP170" s="56">
        <v>4030.77</v>
      </c>
      <c r="AQ170" s="56">
        <v>165674.59</v>
      </c>
      <c r="AR170" s="56">
        <v>162743.38</v>
      </c>
      <c r="AS170" s="56">
        <v>15149.55</v>
      </c>
      <c r="AT170" s="56">
        <v>4030.6819999999998</v>
      </c>
      <c r="AU170" s="56">
        <v>99198.36</v>
      </c>
      <c r="AV170" s="56">
        <v>97342.080000000002</v>
      </c>
      <c r="AW170" s="56">
        <v>8780.68</v>
      </c>
      <c r="AX170" s="56">
        <v>289.17599999999999</v>
      </c>
      <c r="AY170" s="56">
        <v>507527.72</v>
      </c>
      <c r="AZ170" s="56">
        <v>517582.88</v>
      </c>
      <c r="BA170" s="56">
        <v>74690.8</v>
      </c>
      <c r="BB170" s="56">
        <v>0</v>
      </c>
      <c r="BC170" s="56">
        <v>0</v>
      </c>
      <c r="BD170" s="56">
        <v>0</v>
      </c>
      <c r="BE170" s="56">
        <v>0</v>
      </c>
      <c r="BF170" s="96">
        <v>39855.129999999997</v>
      </c>
      <c r="BG170" s="56">
        <v>134440.39000000001</v>
      </c>
      <c r="BH170" s="56">
        <v>125021.59</v>
      </c>
      <c r="BI170" s="56">
        <v>9418.7999999999993</v>
      </c>
      <c r="BJ170" s="56">
        <v>0</v>
      </c>
      <c r="BK170" s="56">
        <v>0</v>
      </c>
      <c r="BL170" s="56">
        <v>0</v>
      </c>
      <c r="BM170" s="56">
        <v>0</v>
      </c>
      <c r="BN170" s="96">
        <v>121.376</v>
      </c>
      <c r="BO170" s="56">
        <v>9801.5</v>
      </c>
      <c r="BP170" s="56">
        <v>9850.51</v>
      </c>
      <c r="BQ170" s="56">
        <v>529.55999999999995</v>
      </c>
      <c r="BR170" s="48">
        <f>SUM(BR281)/AQ279*AQ170</f>
        <v>156700.19577334961</v>
      </c>
      <c r="BS170" s="48">
        <f>SUM(BS281)/AR279*AR170</f>
        <v>170534.55424626757</v>
      </c>
      <c r="BT170" s="48">
        <f>SUM(BT281)/AS279*AS170</f>
        <v>1970.1441127438895</v>
      </c>
      <c r="BU170" s="53"/>
      <c r="BV170" s="48">
        <f>SUM(BV281)/AU279*AU170</f>
        <v>99934.054881091346</v>
      </c>
      <c r="BW170" s="48">
        <f>SUM(BW281)/AV279*AV170</f>
        <v>104177.65156935432</v>
      </c>
      <c r="BX170" s="48">
        <f>SUM(BX281)/AW279*AW170</f>
        <v>2063.5067585698584</v>
      </c>
      <c r="BY170" s="53"/>
      <c r="BZ170" s="48">
        <f>SUM(BZ281)/AY279*AY170</f>
        <v>509843.05355098634</v>
      </c>
      <c r="CA170" s="48">
        <f>SUM(CA281)/AZ279*AZ170</f>
        <v>526776.36866986158</v>
      </c>
      <c r="CB170" s="48">
        <f>SUM(CB281)/BA279*BA170</f>
        <v>22388.391026479367</v>
      </c>
      <c r="CC170" s="53"/>
      <c r="CD170" s="48">
        <f>SUM(CD281)/BC279*BC170</f>
        <v>0</v>
      </c>
      <c r="CE170" s="48">
        <f>SUM(CE281)/BD279*BD170</f>
        <v>0</v>
      </c>
      <c r="CF170" s="48">
        <f>SUM(CF281)/BE279*BE170</f>
        <v>0</v>
      </c>
      <c r="CG170" s="53"/>
      <c r="CH170" s="48">
        <f>SUM(CH281)/BG279*BG170</f>
        <v>143808.19072437778</v>
      </c>
      <c r="CI170" s="48">
        <f>SUM(CI281)/BH279*BH170</f>
        <v>158339.66040925027</v>
      </c>
      <c r="CJ170" s="48">
        <f>SUM(CJ281)/BI279*BI170</f>
        <v>1932.1604143134964</v>
      </c>
      <c r="CK170" s="53"/>
      <c r="CL170" s="48">
        <f>SUM(CL281)/BK279*BK170</f>
        <v>0</v>
      </c>
      <c r="CM170" s="48">
        <f>SUM(CM281)/BL279*BL170</f>
        <v>0</v>
      </c>
      <c r="CN170" s="48">
        <f>SUM(CN281)/BM279*BM170</f>
        <v>0</v>
      </c>
      <c r="CO170" s="53"/>
      <c r="CP170" s="48">
        <f t="shared" si="18"/>
        <v>121.376</v>
      </c>
      <c r="CQ170" s="48">
        <f t="shared" si="19"/>
        <v>121.376</v>
      </c>
      <c r="CR170" s="48">
        <f t="shared" si="20"/>
        <v>0</v>
      </c>
      <c r="CS170" s="53"/>
      <c r="CT170" s="56"/>
      <c r="CU170" s="56"/>
      <c r="CV170" s="56"/>
      <c r="CW170" s="56"/>
      <c r="CX170" s="52"/>
      <c r="CY170" s="52">
        <v>3</v>
      </c>
      <c r="CZ170" s="52" t="s">
        <v>349</v>
      </c>
    </row>
    <row r="171" spans="1:104" x14ac:dyDescent="0.2">
      <c r="A171" s="56">
        <v>155</v>
      </c>
      <c r="B171" s="66" t="s">
        <v>241</v>
      </c>
      <c r="C171" s="56"/>
      <c r="D171" s="60" t="s">
        <v>20</v>
      </c>
      <c r="E171" s="32">
        <v>42736</v>
      </c>
      <c r="F171" s="32">
        <v>43100</v>
      </c>
      <c r="G171" s="60" t="s">
        <v>20</v>
      </c>
      <c r="H171" s="48">
        <v>41800</v>
      </c>
      <c r="I171" s="56"/>
      <c r="J171" s="56">
        <v>37693.379999999997</v>
      </c>
      <c r="K171" s="37">
        <f t="shared" si="17"/>
        <v>263286.83999999997</v>
      </c>
      <c r="L171" s="56">
        <v>159091.07999999999</v>
      </c>
      <c r="M171" s="56">
        <v>55909.919999999998</v>
      </c>
      <c r="N171" s="56">
        <v>48285.84</v>
      </c>
      <c r="O171" s="56">
        <v>268657.32</v>
      </c>
      <c r="P171" s="37">
        <f t="shared" si="16"/>
        <v>268657.32</v>
      </c>
      <c r="Q171" s="37"/>
      <c r="R171" s="37"/>
      <c r="S171" s="37"/>
      <c r="T171" s="37"/>
      <c r="U171" s="37"/>
      <c r="V171" s="48">
        <v>28400</v>
      </c>
      <c r="W171" s="56"/>
      <c r="X171" s="56">
        <v>32322.9</v>
      </c>
      <c r="Y171" s="75">
        <v>307.39999999999998</v>
      </c>
      <c r="Z171" s="5">
        <f t="shared" si="15"/>
        <v>22.15</v>
      </c>
      <c r="AA171" s="33">
        <v>1.88</v>
      </c>
      <c r="AB171" s="33">
        <v>3.95</v>
      </c>
      <c r="AC171" s="33">
        <v>8.16</v>
      </c>
      <c r="AD171" s="33">
        <v>4.16</v>
      </c>
      <c r="AE171" s="33">
        <v>4</v>
      </c>
      <c r="AF171" s="56"/>
      <c r="AG171" s="56"/>
      <c r="AH171" s="56"/>
      <c r="AI171" s="56"/>
      <c r="AJ171" s="56"/>
      <c r="AK171" s="56"/>
      <c r="AL171" s="56">
        <v>20591.86</v>
      </c>
      <c r="AM171" s="56"/>
      <c r="AN171" s="56"/>
      <c r="AO171" s="56">
        <v>24342.76</v>
      </c>
      <c r="AP171" s="56">
        <v>1678.02</v>
      </c>
      <c r="AQ171" s="56">
        <v>68175.839999999997</v>
      </c>
      <c r="AR171" s="56">
        <v>64695.19</v>
      </c>
      <c r="AS171" s="56">
        <v>16012.47</v>
      </c>
      <c r="AT171" s="56">
        <v>1678.0160000000001</v>
      </c>
      <c r="AU171" s="56">
        <v>42970.44</v>
      </c>
      <c r="AV171" s="56">
        <v>43749.67</v>
      </c>
      <c r="AW171" s="56">
        <v>6480.12</v>
      </c>
      <c r="AX171" s="56">
        <v>0</v>
      </c>
      <c r="AY171" s="56">
        <v>0</v>
      </c>
      <c r="AZ171" s="56">
        <v>0</v>
      </c>
      <c r="BA171" s="56">
        <v>0</v>
      </c>
      <c r="BB171" s="56">
        <v>0</v>
      </c>
      <c r="BC171" s="56">
        <v>0</v>
      </c>
      <c r="BD171" s="56">
        <v>0</v>
      </c>
      <c r="BE171" s="56">
        <v>0</v>
      </c>
      <c r="BF171" s="96">
        <v>29585.68</v>
      </c>
      <c r="BG171" s="56">
        <v>100292.18</v>
      </c>
      <c r="BH171" s="56">
        <v>81945.09</v>
      </c>
      <c r="BI171" s="56">
        <v>18347.09</v>
      </c>
      <c r="BJ171" s="56">
        <v>0</v>
      </c>
      <c r="BK171" s="56">
        <v>0</v>
      </c>
      <c r="BL171" s="56">
        <v>0</v>
      </c>
      <c r="BM171" s="56">
        <v>0</v>
      </c>
      <c r="BN171" s="96">
        <v>89.763999999999996</v>
      </c>
      <c r="BO171" s="56">
        <v>7250.5</v>
      </c>
      <c r="BP171" s="56">
        <v>7015.56</v>
      </c>
      <c r="BQ171" s="56">
        <v>1035.6300000000001</v>
      </c>
      <c r="BR171" s="48">
        <f>SUM(BR281)/AQ279*AQ171</f>
        <v>64482.836354160041</v>
      </c>
      <c r="BS171" s="48">
        <f>SUM(BS281)/AR279*AR171</f>
        <v>67792.406600671486</v>
      </c>
      <c r="BT171" s="48">
        <f>SUM(BT281)/AS279*AS171</f>
        <v>2082.3637336414713</v>
      </c>
      <c r="BU171" s="53"/>
      <c r="BV171" s="48">
        <f>SUM(BV281)/AU279*AU171</f>
        <v>43289.126042251533</v>
      </c>
      <c r="BW171" s="48">
        <f>SUM(BW281)/AV279*AV171</f>
        <v>46821.866530222418</v>
      </c>
      <c r="BX171" s="48">
        <f>SUM(BX281)/AW279*AW171</f>
        <v>1522.8628553077563</v>
      </c>
      <c r="BY171" s="53"/>
      <c r="BZ171" s="48">
        <f>SUM(BZ281)/AY279*AY171</f>
        <v>0</v>
      </c>
      <c r="CA171" s="48">
        <f>SUM(CA281)/AZ279*AZ171</f>
        <v>0</v>
      </c>
      <c r="CB171" s="48">
        <f>SUM(CB281)/BA279*BA171</f>
        <v>0</v>
      </c>
      <c r="CC171" s="53"/>
      <c r="CD171" s="48">
        <f>SUM(CD281)/BC279*BC171</f>
        <v>0</v>
      </c>
      <c r="CE171" s="48">
        <f>SUM(CE281)/BD279*BD171</f>
        <v>0</v>
      </c>
      <c r="CF171" s="48">
        <f>SUM(CF281)/BE279*BE171</f>
        <v>0</v>
      </c>
      <c r="CG171" s="53"/>
      <c r="CH171" s="48">
        <f>SUM(CH281)/BG279*BG171</f>
        <v>107280.53488690137</v>
      </c>
      <c r="CI171" s="48">
        <f>SUM(CI281)/BH279*BH171</f>
        <v>103783.33632459362</v>
      </c>
      <c r="CJ171" s="48">
        <f>SUM(CJ281)/BI279*BI171</f>
        <v>3763.6982434967308</v>
      </c>
      <c r="CK171" s="53"/>
      <c r="CL171" s="48">
        <f>SUM(CL281)/BK279*BK171</f>
        <v>0</v>
      </c>
      <c r="CM171" s="48">
        <f>SUM(CM281)/BL279*BL171</f>
        <v>0</v>
      </c>
      <c r="CN171" s="48">
        <f>SUM(CN281)/BM279*BM171</f>
        <v>0</v>
      </c>
      <c r="CO171" s="53"/>
      <c r="CP171" s="48">
        <f t="shared" si="18"/>
        <v>89.763999999999996</v>
      </c>
      <c r="CQ171" s="48">
        <f t="shared" si="19"/>
        <v>89.763999999999996</v>
      </c>
      <c r="CR171" s="48">
        <f t="shared" si="20"/>
        <v>0</v>
      </c>
      <c r="CS171" s="53"/>
      <c r="CT171" s="56"/>
      <c r="CU171" s="56"/>
      <c r="CV171" s="56"/>
      <c r="CW171" s="56"/>
      <c r="CX171" s="52"/>
      <c r="CY171" s="52">
        <v>4</v>
      </c>
      <c r="CZ171" s="52">
        <v>12001</v>
      </c>
    </row>
    <row r="172" spans="1:104" x14ac:dyDescent="0.2">
      <c r="A172" s="56">
        <v>156</v>
      </c>
      <c r="B172" s="66" t="s">
        <v>242</v>
      </c>
      <c r="C172" s="56"/>
      <c r="D172" s="60" t="s">
        <v>20</v>
      </c>
      <c r="E172" s="32">
        <v>42736</v>
      </c>
      <c r="F172" s="32">
        <v>43100</v>
      </c>
      <c r="G172" s="60" t="s">
        <v>20</v>
      </c>
      <c r="H172" s="48">
        <v>0</v>
      </c>
      <c r="I172" s="56"/>
      <c r="J172" s="56">
        <v>0</v>
      </c>
      <c r="K172" s="37">
        <f t="shared" si="17"/>
        <v>505833.75</v>
      </c>
      <c r="L172" s="56">
        <v>394308.63</v>
      </c>
      <c r="M172" s="56">
        <v>37175.040000000001</v>
      </c>
      <c r="N172" s="56">
        <v>74350.080000000002</v>
      </c>
      <c r="O172" s="56">
        <v>410325.14</v>
      </c>
      <c r="P172" s="37">
        <f t="shared" si="16"/>
        <v>410325.14</v>
      </c>
      <c r="Q172" s="37"/>
      <c r="R172" s="37"/>
      <c r="S172" s="37"/>
      <c r="T172" s="37"/>
      <c r="U172" s="37"/>
      <c r="V172" s="48">
        <v>46200</v>
      </c>
      <c r="W172" s="56"/>
      <c r="X172" s="56">
        <v>95508.61</v>
      </c>
      <c r="Y172" s="75">
        <v>325.89999999999998</v>
      </c>
      <c r="Z172" s="5">
        <f t="shared" si="15"/>
        <v>31.27</v>
      </c>
      <c r="AA172" s="33">
        <v>2.08</v>
      </c>
      <c r="AB172" s="33">
        <v>14.22</v>
      </c>
      <c r="AC172" s="33">
        <v>8.3699999999999992</v>
      </c>
      <c r="AD172" s="33">
        <v>4.2</v>
      </c>
      <c r="AE172" s="33">
        <v>2.4</v>
      </c>
      <c r="AF172" s="56"/>
      <c r="AG172" s="56"/>
      <c r="AH172" s="56"/>
      <c r="AI172" s="56"/>
      <c r="AJ172" s="56"/>
      <c r="AK172" s="56"/>
      <c r="AL172" s="56"/>
      <c r="AM172" s="56"/>
      <c r="AN172" s="56"/>
      <c r="AO172" s="56">
        <v>18911.64</v>
      </c>
      <c r="AP172" s="56">
        <v>1275.29</v>
      </c>
      <c r="AQ172" s="56">
        <v>51631.31</v>
      </c>
      <c r="AR172" s="56">
        <v>44659.3</v>
      </c>
      <c r="AS172" s="56">
        <v>6972.01</v>
      </c>
      <c r="AT172" s="56">
        <v>1936.6959999999999</v>
      </c>
      <c r="AU172" s="56">
        <v>49321.98</v>
      </c>
      <c r="AV172" s="56">
        <v>41803.919999999998</v>
      </c>
      <c r="AW172" s="56">
        <v>7518.06</v>
      </c>
      <c r="AX172" s="56">
        <v>0</v>
      </c>
      <c r="AY172" s="56">
        <v>0</v>
      </c>
      <c r="AZ172" s="56">
        <v>0</v>
      </c>
      <c r="BA172" s="56">
        <v>0</v>
      </c>
      <c r="BB172" s="56">
        <v>661.40899999999999</v>
      </c>
      <c r="BC172" s="56">
        <v>26781.46</v>
      </c>
      <c r="BD172" s="56">
        <v>22048.91</v>
      </c>
      <c r="BE172" s="56">
        <v>4732.55</v>
      </c>
      <c r="BF172" s="96">
        <v>21955.077000000001</v>
      </c>
      <c r="BG172" s="56">
        <v>74645.64</v>
      </c>
      <c r="BH172" s="56">
        <v>63145.75</v>
      </c>
      <c r="BI172" s="56">
        <v>11499.89</v>
      </c>
      <c r="BJ172" s="56">
        <v>29.710999999999999</v>
      </c>
      <c r="BK172" s="56">
        <v>133703.51</v>
      </c>
      <c r="BL172" s="56">
        <v>89166.59</v>
      </c>
      <c r="BM172" s="56">
        <v>44536.92</v>
      </c>
      <c r="BN172" s="96">
        <v>0</v>
      </c>
      <c r="BO172" s="56">
        <v>0</v>
      </c>
      <c r="BP172" s="56">
        <v>0</v>
      </c>
      <c r="BQ172" s="56">
        <v>0</v>
      </c>
      <c r="BR172" s="48">
        <f>SUM(BR281)/AQ279*AQ172</f>
        <v>48834.503740341257</v>
      </c>
      <c r="BS172" s="48">
        <f>SUM(BS281)/AR279*AR172</f>
        <v>46797.318689401298</v>
      </c>
      <c r="BT172" s="48">
        <f>SUM(BT281)/AS279*AS172</f>
        <v>906.68465106168344</v>
      </c>
      <c r="BU172" s="53"/>
      <c r="BV172" s="48">
        <f>SUM(BV281)/AU279*AU172</f>
        <v>49687.771614007426</v>
      </c>
      <c r="BW172" s="48">
        <f>SUM(BW281)/AV279*AV172</f>
        <v>44739.481753350265</v>
      </c>
      <c r="BX172" s="48">
        <f>SUM(BX281)/AW279*AW172</f>
        <v>1766.7843061509711</v>
      </c>
      <c r="BY172" s="53"/>
      <c r="BZ172" s="48">
        <f>SUM(BZ281)/AY279*AY172</f>
        <v>0</v>
      </c>
      <c r="CA172" s="48">
        <f>SUM(CA281)/AZ279*AZ172</f>
        <v>0</v>
      </c>
      <c r="CB172" s="48">
        <f>SUM(CB281)/BA279*BA172</f>
        <v>0</v>
      </c>
      <c r="CC172" s="53"/>
      <c r="CD172" s="48">
        <f>SUM(CD281)/BC279*BC172</f>
        <v>27041.595573386036</v>
      </c>
      <c r="CE172" s="48">
        <f>SUM(CE281)/BD279*BD172</f>
        <v>20455.469554552808</v>
      </c>
      <c r="CF172" s="48">
        <f>SUM(CF281)/BE279*BE172</f>
        <v>917.10383573721515</v>
      </c>
      <c r="CG172" s="53"/>
      <c r="CH172" s="48">
        <f>SUM(CH281)/BG279*BG172</f>
        <v>79846.945057681267</v>
      </c>
      <c r="CI172" s="48">
        <f>SUM(CI281)/BH279*BH172</f>
        <v>79973.999781057151</v>
      </c>
      <c r="CJ172" s="48">
        <f>SUM(CJ281)/BI279*BI172</f>
        <v>2359.0725174076988</v>
      </c>
      <c r="CK172" s="53"/>
      <c r="CL172" s="48">
        <f>SUM(CL281)/BK279*BK172</f>
        <v>131961.19</v>
      </c>
      <c r="CM172" s="48">
        <f>SUM(CM281)/BL279*BL172</f>
        <v>98253.2</v>
      </c>
      <c r="CN172" s="48">
        <f>SUM(CN281)/BM279*BM172</f>
        <v>33687.99</v>
      </c>
      <c r="CO172" s="53"/>
      <c r="CP172" s="48">
        <f t="shared" si="18"/>
        <v>0</v>
      </c>
      <c r="CQ172" s="48">
        <f t="shared" si="19"/>
        <v>0</v>
      </c>
      <c r="CR172" s="48">
        <f t="shared" si="20"/>
        <v>0</v>
      </c>
      <c r="CS172" s="53"/>
      <c r="CT172" s="56"/>
      <c r="CU172" s="56"/>
      <c r="CV172" s="56"/>
      <c r="CW172" s="56"/>
      <c r="CX172" s="52"/>
      <c r="CY172" s="52"/>
      <c r="CZ172" s="52"/>
    </row>
    <row r="173" spans="1:104" x14ac:dyDescent="0.2">
      <c r="A173" s="56">
        <v>157</v>
      </c>
      <c r="B173" s="66" t="s">
        <v>243</v>
      </c>
      <c r="C173" s="56"/>
      <c r="D173" s="60" t="s">
        <v>20</v>
      </c>
      <c r="E173" s="32">
        <v>42736</v>
      </c>
      <c r="F173" s="32">
        <v>43100</v>
      </c>
      <c r="G173" s="60" t="s">
        <v>20</v>
      </c>
      <c r="H173" s="48">
        <v>15000</v>
      </c>
      <c r="I173" s="56"/>
      <c r="J173" s="56">
        <v>4494.9799999999996</v>
      </c>
      <c r="K173" s="37">
        <f t="shared" si="17"/>
        <v>125678.16</v>
      </c>
      <c r="L173" s="56">
        <v>67041.78</v>
      </c>
      <c r="M173" s="56">
        <v>32019.84</v>
      </c>
      <c r="N173" s="56">
        <v>26616.54</v>
      </c>
      <c r="O173" s="56">
        <v>123244.67</v>
      </c>
      <c r="P173" s="37">
        <f t="shared" si="16"/>
        <v>123244.67</v>
      </c>
      <c r="Q173" s="37"/>
      <c r="R173" s="37"/>
      <c r="S173" s="37"/>
      <c r="T173" s="37"/>
      <c r="U173" s="37"/>
      <c r="V173" s="48">
        <v>44900</v>
      </c>
      <c r="W173" s="56"/>
      <c r="X173" s="56">
        <v>6928.47</v>
      </c>
      <c r="Y173" s="75">
        <v>322.39999999999998</v>
      </c>
      <c r="Z173" s="5">
        <f t="shared" si="15"/>
        <v>19.310000000000002</v>
      </c>
      <c r="AA173" s="33">
        <v>0</v>
      </c>
      <c r="AB173" s="33">
        <v>5.12</v>
      </c>
      <c r="AC173" s="33">
        <v>6.03</v>
      </c>
      <c r="AD173" s="33">
        <v>4.16</v>
      </c>
      <c r="AE173" s="33">
        <v>4</v>
      </c>
      <c r="AF173" s="56"/>
      <c r="AG173" s="56"/>
      <c r="AH173" s="56"/>
      <c r="AI173" s="56"/>
      <c r="AJ173" s="56"/>
      <c r="AK173" s="56"/>
      <c r="AL173" s="56">
        <v>18248.11</v>
      </c>
      <c r="AM173" s="56"/>
      <c r="AN173" s="56"/>
      <c r="AO173" s="56">
        <v>32679.79</v>
      </c>
      <c r="AP173" s="56">
        <v>1956.7</v>
      </c>
      <c r="AQ173" s="56">
        <v>87144.95</v>
      </c>
      <c r="AR173" s="56">
        <v>83536.44</v>
      </c>
      <c r="AS173" s="56">
        <v>6323.4</v>
      </c>
      <c r="AT173" s="56">
        <v>1956.701</v>
      </c>
      <c r="AU173" s="56">
        <v>47966.51</v>
      </c>
      <c r="AV173" s="56">
        <v>46277.38</v>
      </c>
      <c r="AW173" s="56">
        <v>3266.92</v>
      </c>
      <c r="AX173" s="56">
        <v>129.31</v>
      </c>
      <c r="AY173" s="56">
        <v>228144.19</v>
      </c>
      <c r="AZ173" s="56">
        <v>219668.68</v>
      </c>
      <c r="BA173" s="56">
        <v>22287.25</v>
      </c>
      <c r="BB173" s="56">
        <v>0</v>
      </c>
      <c r="BC173" s="56">
        <v>0</v>
      </c>
      <c r="BD173" s="56">
        <v>0</v>
      </c>
      <c r="BE173" s="56">
        <v>0</v>
      </c>
      <c r="BF173" s="96">
        <v>12903</v>
      </c>
      <c r="BG173" s="56">
        <v>47018.39</v>
      </c>
      <c r="BH173" s="56">
        <v>42053.71</v>
      </c>
      <c r="BI173" s="56">
        <v>4964.68</v>
      </c>
      <c r="BJ173" s="56">
        <v>0</v>
      </c>
      <c r="BK173" s="56">
        <v>0</v>
      </c>
      <c r="BL173" s="56">
        <v>0</v>
      </c>
      <c r="BM173" s="56">
        <v>0</v>
      </c>
      <c r="BN173" s="96">
        <v>50.472999999999999</v>
      </c>
      <c r="BO173" s="56">
        <v>4070.92</v>
      </c>
      <c r="BP173" s="56">
        <v>4010.77</v>
      </c>
      <c r="BQ173" s="56">
        <v>203.84</v>
      </c>
      <c r="BR173" s="48">
        <f>SUM(BR281)/AQ279*AQ173</f>
        <v>82424.412371618149</v>
      </c>
      <c r="BS173" s="48">
        <f>SUM(BS281)/AR279*AR173</f>
        <v>87535.662333669577</v>
      </c>
      <c r="BT173" s="48">
        <f>SUM(BT281)/AS279*AS173</f>
        <v>822.33526953108912</v>
      </c>
      <c r="BU173" s="53"/>
      <c r="BV173" s="48">
        <f>SUM(BV281)/AU279*AU173</f>
        <v>48322.248904058666</v>
      </c>
      <c r="BW173" s="48">
        <f>SUM(BW281)/AV279*AV173</f>
        <v>49527.077798035607</v>
      </c>
      <c r="BX173" s="48">
        <f>SUM(BX281)/AW279*AW173</f>
        <v>767.74367129960797</v>
      </c>
      <c r="BY173" s="53"/>
      <c r="BZ173" s="48">
        <f>SUM(BZ281)/AY279*AY173</f>
        <v>229184.9802401264</v>
      </c>
      <c r="CA173" s="48">
        <f>SUM(CA281)/AZ279*AZ173</f>
        <v>223570.51214851203</v>
      </c>
      <c r="CB173" s="48">
        <f>SUM(CB281)/BA279*BA173</f>
        <v>6680.5505886254023</v>
      </c>
      <c r="CC173" s="53"/>
      <c r="CD173" s="48">
        <f>SUM(CD281)/BC279*BC173</f>
        <v>0</v>
      </c>
      <c r="CE173" s="48">
        <f>SUM(CE281)/BD279*BD173</f>
        <v>0</v>
      </c>
      <c r="CF173" s="48">
        <f>SUM(CF281)/BE279*BE173</f>
        <v>0</v>
      </c>
      <c r="CG173" s="53"/>
      <c r="CH173" s="48">
        <f>SUM(CH281)/BG279*BG173</f>
        <v>50294.629438914722</v>
      </c>
      <c r="CI173" s="48">
        <f>SUM(CI281)/BH279*BH173</f>
        <v>53260.962049427566</v>
      </c>
      <c r="CJ173" s="48">
        <f>SUM(CJ281)/BI279*BI173</f>
        <v>1018.4480152178547</v>
      </c>
      <c r="CK173" s="53"/>
      <c r="CL173" s="48">
        <f>SUM(CL281)/BK279*BK173</f>
        <v>0</v>
      </c>
      <c r="CM173" s="48">
        <f>SUM(CM281)/BL279*BL173</f>
        <v>0</v>
      </c>
      <c r="CN173" s="48">
        <f>SUM(CN281)/BM279*BM173</f>
        <v>0</v>
      </c>
      <c r="CO173" s="53"/>
      <c r="CP173" s="48">
        <f t="shared" si="18"/>
        <v>50.472999999999999</v>
      </c>
      <c r="CQ173" s="48">
        <f t="shared" si="19"/>
        <v>50.472999999999999</v>
      </c>
      <c r="CR173" s="48">
        <f t="shared" si="20"/>
        <v>0</v>
      </c>
      <c r="CS173" s="53"/>
      <c r="CT173" s="56"/>
      <c r="CU173" s="56"/>
      <c r="CV173" s="56"/>
      <c r="CW173" s="56"/>
      <c r="CX173" s="52"/>
      <c r="CY173" s="52">
        <v>1</v>
      </c>
      <c r="CZ173" s="52">
        <v>39042.32</v>
      </c>
    </row>
    <row r="174" spans="1:104" x14ac:dyDescent="0.2">
      <c r="A174" s="56">
        <v>158</v>
      </c>
      <c r="B174" s="66" t="s">
        <v>244</v>
      </c>
      <c r="C174" s="56"/>
      <c r="D174" s="60" t="s">
        <v>20</v>
      </c>
      <c r="E174" s="32">
        <v>42736</v>
      </c>
      <c r="F174" s="32">
        <v>43100</v>
      </c>
      <c r="G174" s="60" t="s">
        <v>20</v>
      </c>
      <c r="H174" s="48">
        <v>32900</v>
      </c>
      <c r="I174" s="56"/>
      <c r="J174" s="56">
        <v>1555.32</v>
      </c>
      <c r="K174" s="37">
        <f t="shared" si="17"/>
        <v>57914.159999999996</v>
      </c>
      <c r="L174" s="56">
        <v>24782.94</v>
      </c>
      <c r="M174" s="56">
        <v>18092.16</v>
      </c>
      <c r="N174" s="56">
        <v>15039.06</v>
      </c>
      <c r="O174" s="56">
        <v>52999.4</v>
      </c>
      <c r="P174" s="37">
        <f t="shared" si="16"/>
        <v>52999.4</v>
      </c>
      <c r="Q174" s="37"/>
      <c r="R174" s="37"/>
      <c r="S174" s="37"/>
      <c r="T174" s="37"/>
      <c r="U174" s="37"/>
      <c r="V174" s="48">
        <v>28400</v>
      </c>
      <c r="W174" s="56"/>
      <c r="X174" s="56">
        <v>6470.08</v>
      </c>
      <c r="Y174" s="75">
        <v>328.6</v>
      </c>
      <c r="Z174" s="5">
        <f t="shared" si="15"/>
        <v>15.7</v>
      </c>
      <c r="AA174" s="33">
        <v>0</v>
      </c>
      <c r="AB174" s="33">
        <v>3.95</v>
      </c>
      <c r="AC174" s="33">
        <v>3.59</v>
      </c>
      <c r="AD174" s="33">
        <v>4.16</v>
      </c>
      <c r="AE174" s="33">
        <v>4</v>
      </c>
      <c r="AF174" s="56"/>
      <c r="AG174" s="56"/>
      <c r="AH174" s="56"/>
      <c r="AI174" s="56"/>
      <c r="AJ174" s="56"/>
      <c r="AK174" s="56"/>
      <c r="AL174" s="56">
        <v>425.83</v>
      </c>
      <c r="AM174" s="56"/>
      <c r="AN174" s="56"/>
      <c r="AO174" s="56">
        <v>5436.5</v>
      </c>
      <c r="AP174" s="56">
        <v>590.65</v>
      </c>
      <c r="AQ174" s="56">
        <v>23961.09</v>
      </c>
      <c r="AR174" s="56">
        <v>21333.45</v>
      </c>
      <c r="AS174" s="56">
        <v>2837.22</v>
      </c>
      <c r="AT174" s="56">
        <v>590.64599999999996</v>
      </c>
      <c r="AU174" s="56">
        <v>14313.69</v>
      </c>
      <c r="AV174" s="56">
        <v>12930.93</v>
      </c>
      <c r="AW174" s="56">
        <v>1484.66</v>
      </c>
      <c r="AX174" s="56">
        <v>0</v>
      </c>
      <c r="AY174" s="56">
        <v>0</v>
      </c>
      <c r="AZ174" s="56">
        <v>0</v>
      </c>
      <c r="BA174" s="56">
        <v>0</v>
      </c>
      <c r="BB174" s="56">
        <v>0</v>
      </c>
      <c r="BC174" s="56">
        <v>0</v>
      </c>
      <c r="BD174" s="56">
        <v>0</v>
      </c>
      <c r="BE174" s="56">
        <v>0</v>
      </c>
      <c r="BF174" s="96">
        <v>12647</v>
      </c>
      <c r="BG174" s="56">
        <v>45074.85</v>
      </c>
      <c r="BH174" s="56">
        <v>37428.76</v>
      </c>
      <c r="BI174" s="56">
        <v>7646.09</v>
      </c>
      <c r="BJ174" s="56">
        <v>0</v>
      </c>
      <c r="BK174" s="56">
        <v>0</v>
      </c>
      <c r="BL174" s="56">
        <v>0</v>
      </c>
      <c r="BM174" s="56">
        <v>0</v>
      </c>
      <c r="BN174" s="96">
        <v>34.134</v>
      </c>
      <c r="BO174" s="56">
        <v>2757.31</v>
      </c>
      <c r="BP174" s="56">
        <v>2643.04</v>
      </c>
      <c r="BQ174" s="56">
        <v>228.62</v>
      </c>
      <c r="BR174" s="48">
        <f>SUM(BR281)/AQ279*AQ174</f>
        <v>22663.146436293278</v>
      </c>
      <c r="BS174" s="48">
        <f>SUM(BS281)/AR279*AR174</f>
        <v>22354.767280150118</v>
      </c>
      <c r="BT174" s="48">
        <f>SUM(BT281)/AS279*AS174</f>
        <v>368.97018588401755</v>
      </c>
      <c r="BU174" s="53"/>
      <c r="BV174" s="48">
        <f>SUM(BV281)/AU279*AU174</f>
        <v>14419.846074178327</v>
      </c>
      <c r="BW174" s="48">
        <f>SUM(BW281)/AV279*AV174</f>
        <v>13838.967895566961</v>
      </c>
      <c r="BX174" s="48">
        <f>SUM(BX281)/AW279*AW174</f>
        <v>348.90303987599202</v>
      </c>
      <c r="BY174" s="53"/>
      <c r="BZ174" s="48">
        <f>SUM(BZ281)/AY279*AY174</f>
        <v>0</v>
      </c>
      <c r="CA174" s="48">
        <f>SUM(CA281)/AZ279*AZ174</f>
        <v>0</v>
      </c>
      <c r="CB174" s="48">
        <f>SUM(CB281)/BA279*BA174</f>
        <v>0</v>
      </c>
      <c r="CC174" s="53"/>
      <c r="CD174" s="48">
        <f>SUM(CD281)/BC279*BC174</f>
        <v>0</v>
      </c>
      <c r="CE174" s="48">
        <f>SUM(CE281)/BD279*BD174</f>
        <v>0</v>
      </c>
      <c r="CF174" s="48">
        <f>SUM(CF281)/BE279*BE174</f>
        <v>0</v>
      </c>
      <c r="CG174" s="53"/>
      <c r="CH174" s="48">
        <f>SUM(CH281)/BG279*BG174</f>
        <v>48215.663653405943</v>
      </c>
      <c r="CI174" s="48">
        <f>SUM(CI281)/BH279*BH174</f>
        <v>47403.469656235626</v>
      </c>
      <c r="CJ174" s="48">
        <f>SUM(CJ281)/BI279*BI174</f>
        <v>1568.5089844012277</v>
      </c>
      <c r="CK174" s="53"/>
      <c r="CL174" s="48">
        <f>SUM(CL281)/BK279*BK174</f>
        <v>0</v>
      </c>
      <c r="CM174" s="48">
        <f>SUM(CM281)/BL279*BL174</f>
        <v>0</v>
      </c>
      <c r="CN174" s="48">
        <f>SUM(CN281)/BM279*BM174</f>
        <v>0</v>
      </c>
      <c r="CO174" s="53"/>
      <c r="CP174" s="48">
        <f t="shared" si="18"/>
        <v>34.134</v>
      </c>
      <c r="CQ174" s="48">
        <f t="shared" si="19"/>
        <v>34.134</v>
      </c>
      <c r="CR174" s="48">
        <f t="shared" si="20"/>
        <v>0</v>
      </c>
      <c r="CS174" s="53"/>
      <c r="CT174" s="56"/>
      <c r="CU174" s="56"/>
      <c r="CV174" s="56"/>
      <c r="CW174" s="56"/>
      <c r="CX174" s="52"/>
      <c r="CY174" s="52"/>
      <c r="CZ174" s="52"/>
    </row>
    <row r="175" spans="1:104" x14ac:dyDescent="0.2">
      <c r="A175" s="56">
        <v>159</v>
      </c>
      <c r="B175" s="66" t="s">
        <v>245</v>
      </c>
      <c r="C175" s="56"/>
      <c r="D175" s="60" t="s">
        <v>20</v>
      </c>
      <c r="E175" s="32">
        <v>42736</v>
      </c>
      <c r="F175" s="32">
        <v>43100</v>
      </c>
      <c r="G175" s="60" t="s">
        <v>20</v>
      </c>
      <c r="H175" s="48">
        <v>6300</v>
      </c>
      <c r="I175" s="56"/>
      <c r="J175" s="56">
        <v>53241.43</v>
      </c>
      <c r="K175" s="37">
        <f t="shared" si="17"/>
        <v>160200.6</v>
      </c>
      <c r="L175" s="56">
        <v>85457.46</v>
      </c>
      <c r="M175" s="56">
        <v>40815.360000000001</v>
      </c>
      <c r="N175" s="56">
        <v>33927.78</v>
      </c>
      <c r="O175" s="56">
        <v>155940.6</v>
      </c>
      <c r="P175" s="37">
        <f t="shared" si="16"/>
        <v>155940.6</v>
      </c>
      <c r="Q175" s="37"/>
      <c r="R175" s="37"/>
      <c r="S175" s="37"/>
      <c r="T175" s="37"/>
      <c r="U175" s="37"/>
      <c r="V175" s="48">
        <v>25600</v>
      </c>
      <c r="W175" s="56"/>
      <c r="X175" s="56">
        <v>57501.43</v>
      </c>
      <c r="Y175" s="75">
        <v>2010.4</v>
      </c>
      <c r="Z175" s="5">
        <f t="shared" si="15"/>
        <v>19.310000000000002</v>
      </c>
      <c r="AA175" s="33">
        <v>0</v>
      </c>
      <c r="AB175" s="33">
        <v>5.12</v>
      </c>
      <c r="AC175" s="33">
        <v>6.03</v>
      </c>
      <c r="AD175" s="33">
        <v>4.16</v>
      </c>
      <c r="AE175" s="33">
        <v>4</v>
      </c>
      <c r="AF175" s="56"/>
      <c r="AG175" s="56"/>
      <c r="AH175" s="56"/>
      <c r="AI175" s="56"/>
      <c r="AJ175" s="56"/>
      <c r="AK175" s="56"/>
      <c r="AL175" s="56">
        <v>93206.57</v>
      </c>
      <c r="AM175" s="56"/>
      <c r="AN175" s="56"/>
      <c r="AO175" s="56">
        <v>127771.8</v>
      </c>
      <c r="AP175" s="56">
        <v>1154.98</v>
      </c>
      <c r="AQ175" s="56">
        <v>52634.91</v>
      </c>
      <c r="AR175" s="56">
        <v>52555.47</v>
      </c>
      <c r="AS175" s="56">
        <v>8923.91</v>
      </c>
      <c r="AT175" s="56">
        <v>1154.979</v>
      </c>
      <c r="AU175" s="56">
        <v>28873.62</v>
      </c>
      <c r="AV175" s="56">
        <v>29155.35</v>
      </c>
      <c r="AW175" s="56">
        <v>4784.47</v>
      </c>
      <c r="AX175" s="56">
        <v>175.58199999999999</v>
      </c>
      <c r="AY175" s="56">
        <v>309891.21000000002</v>
      </c>
      <c r="AZ175" s="56">
        <v>275673.55</v>
      </c>
      <c r="BA175" s="56">
        <v>112307.9</v>
      </c>
      <c r="BB175" s="56">
        <v>0</v>
      </c>
      <c r="BC175" s="56">
        <v>0</v>
      </c>
      <c r="BD175" s="56">
        <v>0</v>
      </c>
      <c r="BE175" s="56">
        <v>0</v>
      </c>
      <c r="BF175" s="96">
        <v>23152.594000000001</v>
      </c>
      <c r="BG175" s="56">
        <v>78077.91</v>
      </c>
      <c r="BH175" s="56">
        <v>66446.880000000005</v>
      </c>
      <c r="BI175" s="56">
        <v>11631.03</v>
      </c>
      <c r="BJ175" s="56">
        <v>0</v>
      </c>
      <c r="BK175" s="56">
        <v>0</v>
      </c>
      <c r="BL175" s="56">
        <v>0</v>
      </c>
      <c r="BM175" s="56">
        <v>0</v>
      </c>
      <c r="BN175" s="96">
        <v>75.447999999999993</v>
      </c>
      <c r="BO175" s="56">
        <v>6086.37</v>
      </c>
      <c r="BP175" s="56">
        <v>5614.55</v>
      </c>
      <c r="BQ175" s="56">
        <v>1677.48</v>
      </c>
      <c r="BR175" s="48">
        <f>SUM(BR281)/AQ279*AQ175</f>
        <v>49783.739929657517</v>
      </c>
      <c r="BS175" s="48">
        <f>SUM(BS281)/AR279*AR175</f>
        <v>55071.509819035884</v>
      </c>
      <c r="BT175" s="48">
        <f>SUM(BT281)/AS279*AS175</f>
        <v>1160.5221771706963</v>
      </c>
      <c r="BU175" s="53"/>
      <c r="BV175" s="48">
        <f>SUM(BV281)/AU279*AU175</f>
        <v>29087.758363099718</v>
      </c>
      <c r="BW175" s="48">
        <f>SUM(BW281)/AV279*AV175</f>
        <v>31202.701788194521</v>
      </c>
      <c r="BX175" s="48">
        <f>SUM(BX281)/AW279*AW175</f>
        <v>1124.3760370694217</v>
      </c>
      <c r="BY175" s="53"/>
      <c r="BZ175" s="48">
        <f>SUM(BZ281)/AY279*AY175</f>
        <v>311304.92887168797</v>
      </c>
      <c r="CA175" s="48">
        <f>SUM(CA281)/AZ279*AZ175</f>
        <v>280570.16029457835</v>
      </c>
      <c r="CB175" s="48">
        <f>SUM(CB281)/BA279*BA175</f>
        <v>33664.027973495286</v>
      </c>
      <c r="CC175" s="53"/>
      <c r="CD175" s="48">
        <f>SUM(CD281)/BC279*BC175</f>
        <v>0</v>
      </c>
      <c r="CE175" s="48">
        <f>SUM(CE281)/BD279*BD175</f>
        <v>0</v>
      </c>
      <c r="CF175" s="48">
        <f>SUM(CF281)/BE279*BE175</f>
        <v>0</v>
      </c>
      <c r="CG175" s="53"/>
      <c r="CH175" s="48">
        <f>SUM(CH281)/BG279*BG175</f>
        <v>83518.375487015495</v>
      </c>
      <c r="CI175" s="48">
        <f>SUM(CI281)/BH279*BH175</f>
        <v>84154.876085436161</v>
      </c>
      <c r="CJ175" s="48">
        <f>SUM(CJ281)/BI279*BI175</f>
        <v>2385.974406898194</v>
      </c>
      <c r="CK175" s="53"/>
      <c r="CL175" s="48">
        <f>SUM(CL281)/BK279*BK175</f>
        <v>0</v>
      </c>
      <c r="CM175" s="48">
        <f>SUM(CM281)/BL279*BL175</f>
        <v>0</v>
      </c>
      <c r="CN175" s="48">
        <f>SUM(CN281)/BM279*BM175</f>
        <v>0</v>
      </c>
      <c r="CO175" s="53"/>
      <c r="CP175" s="48">
        <f t="shared" si="18"/>
        <v>75.447999999999993</v>
      </c>
      <c r="CQ175" s="48">
        <f t="shared" si="19"/>
        <v>75.447999999999993</v>
      </c>
      <c r="CR175" s="48">
        <f t="shared" si="20"/>
        <v>0</v>
      </c>
      <c r="CS175" s="53"/>
      <c r="CT175" s="56"/>
      <c r="CU175" s="56"/>
      <c r="CV175" s="56"/>
      <c r="CW175" s="56"/>
      <c r="CX175" s="52"/>
      <c r="CY175" s="52">
        <v>4</v>
      </c>
      <c r="CZ175" s="52">
        <v>0</v>
      </c>
    </row>
    <row r="176" spans="1:104" x14ac:dyDescent="0.2">
      <c r="A176" s="56">
        <v>160</v>
      </c>
      <c r="B176" s="66" t="s">
        <v>246</v>
      </c>
      <c r="C176" s="56"/>
      <c r="D176" s="60" t="s">
        <v>20</v>
      </c>
      <c r="E176" s="32">
        <v>42736</v>
      </c>
      <c r="F176" s="32">
        <v>43100</v>
      </c>
      <c r="G176" s="60" t="s">
        <v>20</v>
      </c>
      <c r="H176" s="48">
        <v>30300</v>
      </c>
      <c r="I176" s="56"/>
      <c r="J176" s="56">
        <v>73549.149999999994</v>
      </c>
      <c r="K176" s="37">
        <f t="shared" si="17"/>
        <v>97657.02</v>
      </c>
      <c r="L176" s="56">
        <v>52226.82</v>
      </c>
      <c r="M176" s="56">
        <v>24808.32</v>
      </c>
      <c r="N176" s="56">
        <v>20621.88</v>
      </c>
      <c r="O176" s="56">
        <v>99731.14</v>
      </c>
      <c r="P176" s="37">
        <f t="shared" si="16"/>
        <v>99731.14</v>
      </c>
      <c r="Q176" s="37"/>
      <c r="R176" s="37"/>
      <c r="S176" s="37"/>
      <c r="T176" s="37"/>
      <c r="U176" s="37"/>
      <c r="V176" s="48">
        <v>41400</v>
      </c>
      <c r="W176" s="56"/>
      <c r="X176" s="56">
        <v>71475.03</v>
      </c>
      <c r="Y176" s="75">
        <v>1320.3</v>
      </c>
      <c r="Z176" s="5">
        <f t="shared" si="15"/>
        <v>19.310000000000002</v>
      </c>
      <c r="AA176" s="33">
        <v>0</v>
      </c>
      <c r="AB176" s="33">
        <v>5.12</v>
      </c>
      <c r="AC176" s="33">
        <v>6.03</v>
      </c>
      <c r="AD176" s="33">
        <v>4.16</v>
      </c>
      <c r="AE176" s="33">
        <v>4</v>
      </c>
      <c r="AF176" s="56"/>
      <c r="AG176" s="56"/>
      <c r="AH176" s="56"/>
      <c r="AI176" s="56"/>
      <c r="AJ176" s="56"/>
      <c r="AK176" s="56"/>
      <c r="AL176" s="56">
        <v>178771.89</v>
      </c>
      <c r="AM176" s="56"/>
      <c r="AN176" s="56"/>
      <c r="AO176" s="56">
        <v>180323.27</v>
      </c>
      <c r="AP176" s="56">
        <v>1015.92</v>
      </c>
      <c r="AQ176" s="56">
        <v>40728.730000000003</v>
      </c>
      <c r="AR176" s="56">
        <v>45126.3</v>
      </c>
      <c r="AS176" s="56">
        <v>25786.02</v>
      </c>
      <c r="AT176" s="56">
        <v>1015.921</v>
      </c>
      <c r="AU176" s="56">
        <v>25159.51</v>
      </c>
      <c r="AV176" s="56">
        <v>26159.25</v>
      </c>
      <c r="AW176" s="56">
        <v>16186.33</v>
      </c>
      <c r="AX176" s="56">
        <v>105.435</v>
      </c>
      <c r="AY176" s="56">
        <v>185925.98</v>
      </c>
      <c r="AZ176" s="56">
        <v>181970.56</v>
      </c>
      <c r="BA176" s="56">
        <v>131904.76</v>
      </c>
      <c r="BB176" s="56">
        <v>0</v>
      </c>
      <c r="BC176" s="56">
        <v>0</v>
      </c>
      <c r="BD176" s="56">
        <v>0</v>
      </c>
      <c r="BE176" s="56">
        <v>0</v>
      </c>
      <c r="BF176" s="96">
        <v>12541</v>
      </c>
      <c r="BG176" s="56">
        <v>42282.82</v>
      </c>
      <c r="BH176" s="56">
        <v>23103.62</v>
      </c>
      <c r="BI176" s="56">
        <v>19179.2</v>
      </c>
      <c r="BJ176" s="56">
        <v>0</v>
      </c>
      <c r="BK176" s="56">
        <v>0</v>
      </c>
      <c r="BL176" s="56">
        <v>0</v>
      </c>
      <c r="BM176" s="56">
        <v>0</v>
      </c>
      <c r="BN176" s="96">
        <v>43.091999999999999</v>
      </c>
      <c r="BO176" s="56">
        <v>3478.14</v>
      </c>
      <c r="BP176" s="56">
        <v>3984.39</v>
      </c>
      <c r="BQ176" s="56">
        <v>2946.64</v>
      </c>
      <c r="BR176" s="48">
        <f>SUM(BR281)/AQ279*AQ176</f>
        <v>38522.503448476309</v>
      </c>
      <c r="BS176" s="48">
        <f>SUM(BS281)/AR279*AR176</f>
        <v>47286.675840721415</v>
      </c>
      <c r="BT176" s="48">
        <f>SUM(BT281)/AS279*AS176</f>
        <v>3353.3785158038486</v>
      </c>
      <c r="BU176" s="53"/>
      <c r="BV176" s="48">
        <f>SUM(BV281)/AU279*AU176</f>
        <v>25346.103031555827</v>
      </c>
      <c r="BW176" s="48">
        <f>SUM(BW281)/AV279*AV176</f>
        <v>27996.20916067986</v>
      </c>
      <c r="BX176" s="48">
        <f>SUM(BX281)/AW279*AW176</f>
        <v>3803.874113558637</v>
      </c>
      <c r="BY176" s="53"/>
      <c r="BZ176" s="48">
        <f>SUM(BZ281)/AY279*AY176</f>
        <v>186774.17142389706</v>
      </c>
      <c r="CA176" s="48">
        <f>SUM(CA281)/AZ279*AZ176</f>
        <v>185202.78491750185</v>
      </c>
      <c r="CB176" s="48">
        <f>SUM(CB281)/BA279*BA176</f>
        <v>39538.140509057535</v>
      </c>
      <c r="CC176" s="53"/>
      <c r="CD176" s="48">
        <f>SUM(CD281)/BC279*BC176</f>
        <v>0</v>
      </c>
      <c r="CE176" s="48">
        <f>SUM(CE281)/BD279*BD176</f>
        <v>0</v>
      </c>
      <c r="CF176" s="48">
        <f>SUM(CF281)/BE279*BE176</f>
        <v>0</v>
      </c>
      <c r="CG176" s="53"/>
      <c r="CH176" s="48">
        <f>SUM(CH281)/BG279*BG176</f>
        <v>45229.085120361036</v>
      </c>
      <c r="CI176" s="48">
        <f>SUM(CI281)/BH279*BH176</f>
        <v>29260.700851943755</v>
      </c>
      <c r="CJ176" s="48">
        <f>SUM(CJ281)/BI279*BI176</f>
        <v>3934.396209517286</v>
      </c>
      <c r="CK176" s="53"/>
      <c r="CL176" s="48">
        <f>SUM(CL281)/BK279*BK176</f>
        <v>0</v>
      </c>
      <c r="CM176" s="48">
        <f>SUM(CM281)/BL279*BL176</f>
        <v>0</v>
      </c>
      <c r="CN176" s="48">
        <f>SUM(CN281)/BM279*BM176</f>
        <v>0</v>
      </c>
      <c r="CO176" s="53"/>
      <c r="CP176" s="48">
        <f t="shared" si="18"/>
        <v>43.091999999999999</v>
      </c>
      <c r="CQ176" s="48">
        <f t="shared" si="19"/>
        <v>43.091999999999999</v>
      </c>
      <c r="CR176" s="48">
        <f t="shared" si="20"/>
        <v>0</v>
      </c>
      <c r="CS176" s="53"/>
      <c r="CT176" s="56">
        <v>1</v>
      </c>
      <c r="CU176" s="56">
        <v>1</v>
      </c>
      <c r="CV176" s="56">
        <v>0</v>
      </c>
      <c r="CW176" s="56">
        <v>8543.49</v>
      </c>
      <c r="CX176" s="52"/>
      <c r="CY176" s="52">
        <v>5</v>
      </c>
      <c r="CZ176" s="52">
        <v>28765.34</v>
      </c>
    </row>
    <row r="177" spans="1:108" x14ac:dyDescent="0.2">
      <c r="A177" s="56">
        <v>161</v>
      </c>
      <c r="B177" s="66" t="s">
        <v>247</v>
      </c>
      <c r="C177" s="56"/>
      <c r="D177" s="60" t="s">
        <v>20</v>
      </c>
      <c r="E177" s="32">
        <v>42736</v>
      </c>
      <c r="F177" s="32">
        <v>43100</v>
      </c>
      <c r="G177" s="60" t="s">
        <v>20</v>
      </c>
      <c r="H177" s="48">
        <v>24400</v>
      </c>
      <c r="I177" s="56"/>
      <c r="J177" s="56">
        <v>10585.69</v>
      </c>
      <c r="K177" s="37">
        <f t="shared" si="17"/>
        <v>84823.98</v>
      </c>
      <c r="L177" s="56">
        <v>45363.9</v>
      </c>
      <c r="M177" s="56">
        <v>21548.16</v>
      </c>
      <c r="N177" s="56">
        <v>17911.919999999998</v>
      </c>
      <c r="O177" s="56">
        <v>85010.4</v>
      </c>
      <c r="P177" s="37">
        <f t="shared" si="16"/>
        <v>85010.4</v>
      </c>
      <c r="Q177" s="37"/>
      <c r="R177" s="37"/>
      <c r="S177" s="37"/>
      <c r="T177" s="37"/>
      <c r="U177" s="37"/>
      <c r="V177" s="48">
        <v>45600</v>
      </c>
      <c r="W177" s="56"/>
      <c r="X177" s="56">
        <v>10399.27</v>
      </c>
      <c r="Y177" s="75">
        <v>81.599999999999994</v>
      </c>
      <c r="Z177" s="5">
        <f t="shared" si="15"/>
        <v>19.310000000000002</v>
      </c>
      <c r="AA177" s="33">
        <v>0</v>
      </c>
      <c r="AB177" s="33">
        <v>5.12</v>
      </c>
      <c r="AC177" s="33">
        <v>6.03</v>
      </c>
      <c r="AD177" s="33">
        <v>4.16</v>
      </c>
      <c r="AE177" s="33">
        <v>4</v>
      </c>
      <c r="AF177" s="56"/>
      <c r="AG177" s="56"/>
      <c r="AH177" s="56"/>
      <c r="AI177" s="56"/>
      <c r="AJ177" s="56"/>
      <c r="AK177" s="56"/>
      <c r="AL177" s="56">
        <v>40551.74</v>
      </c>
      <c r="AM177" s="56"/>
      <c r="AN177" s="56"/>
      <c r="AO177" s="56">
        <v>40863.06</v>
      </c>
      <c r="AP177" s="56">
        <v>1241.56</v>
      </c>
      <c r="AQ177" s="56">
        <v>50107.93</v>
      </c>
      <c r="AR177" s="56">
        <v>48024.74</v>
      </c>
      <c r="AS177" s="56">
        <v>10222.969999999999</v>
      </c>
      <c r="AT177" s="56">
        <v>1241.56</v>
      </c>
      <c r="AU177" s="56">
        <v>30404.02</v>
      </c>
      <c r="AV177" s="56">
        <v>28841.64</v>
      </c>
      <c r="AW177" s="56">
        <v>6466.98</v>
      </c>
      <c r="AX177" s="56">
        <v>83.682000000000002</v>
      </c>
      <c r="AY177" s="56">
        <v>147685.85</v>
      </c>
      <c r="AZ177" s="56">
        <v>152021.32999999999</v>
      </c>
      <c r="BA177" s="56">
        <v>22211.59</v>
      </c>
      <c r="BB177" s="56">
        <v>0</v>
      </c>
      <c r="BC177" s="56">
        <v>0</v>
      </c>
      <c r="BD177" s="56">
        <v>0</v>
      </c>
      <c r="BE177" s="56">
        <v>0</v>
      </c>
      <c r="BF177" s="96">
        <v>11142.772999999999</v>
      </c>
      <c r="BG177" s="56">
        <v>37993.910000000003</v>
      </c>
      <c r="BH177" s="56">
        <v>20065.98</v>
      </c>
      <c r="BI177" s="56">
        <v>17927.93</v>
      </c>
      <c r="BJ177" s="56">
        <v>0</v>
      </c>
      <c r="BK177" s="56">
        <v>0</v>
      </c>
      <c r="BL177" s="56">
        <v>0</v>
      </c>
      <c r="BM177" s="56">
        <v>0</v>
      </c>
      <c r="BN177" s="96">
        <v>61.494</v>
      </c>
      <c r="BO177" s="56">
        <v>4963.41</v>
      </c>
      <c r="BP177" s="56">
        <v>4792.87</v>
      </c>
      <c r="BQ177" s="56">
        <v>1130.83</v>
      </c>
      <c r="BR177" s="48">
        <f>SUM(BR281)/AQ279*AQ177</f>
        <v>47393.643411444682</v>
      </c>
      <c r="BS177" s="48">
        <f>SUM(BS281)/AR279*AR177</f>
        <v>50323.875715822636</v>
      </c>
      <c r="BT177" s="48">
        <f>SUM(BT281)/AS279*AS177</f>
        <v>1329.4602255682446</v>
      </c>
      <c r="BU177" s="53"/>
      <c r="BV177" s="48">
        <f>SUM(BV281)/AU279*AU177</f>
        <v>30629.508424189662</v>
      </c>
      <c r="BW177" s="48">
        <f>SUM(BW281)/AV279*AV177</f>
        <v>30866.962392921458</v>
      </c>
      <c r="BX177" s="48">
        <f>SUM(BX281)/AW279*AW177</f>
        <v>1519.7748850357946</v>
      </c>
      <c r="BY177" s="53"/>
      <c r="BZ177" s="48">
        <f>SUM(BZ281)/AY279*AY177</f>
        <v>148359.59054664627</v>
      </c>
      <c r="CA177" s="48">
        <f>SUM(CA281)/AZ279*AZ177</f>
        <v>154721.58618879103</v>
      </c>
      <c r="CB177" s="48">
        <f>SUM(CB281)/BA279*BA177</f>
        <v>6657.8716821862772</v>
      </c>
      <c r="CC177" s="53"/>
      <c r="CD177" s="48">
        <f>SUM(CD281)/BC279*BC177</f>
        <v>0</v>
      </c>
      <c r="CE177" s="48">
        <f>SUM(CE281)/BD279*BD177</f>
        <v>0</v>
      </c>
      <c r="CF177" s="48">
        <f>SUM(CF281)/BE279*BE177</f>
        <v>0</v>
      </c>
      <c r="CG177" s="53"/>
      <c r="CH177" s="48">
        <f>SUM(CH281)/BG279*BG177</f>
        <v>40641.324051833268</v>
      </c>
      <c r="CI177" s="48">
        <f>SUM(CI281)/BH279*BH177</f>
        <v>25413.534246195461</v>
      </c>
      <c r="CJ177" s="48">
        <f>SUM(CJ281)/BI279*BI177</f>
        <v>3677.7123048141339</v>
      </c>
      <c r="CK177" s="53"/>
      <c r="CL177" s="48">
        <f>SUM(CL281)/BK279*BK177</f>
        <v>0</v>
      </c>
      <c r="CM177" s="48">
        <f>SUM(CM281)/BL279*BL177</f>
        <v>0</v>
      </c>
      <c r="CN177" s="48">
        <f>SUM(CN281)/BM279*BM177</f>
        <v>0</v>
      </c>
      <c r="CO177" s="53"/>
      <c r="CP177" s="48">
        <f t="shared" si="18"/>
        <v>61.494</v>
      </c>
      <c r="CQ177" s="48">
        <f t="shared" si="19"/>
        <v>61.494</v>
      </c>
      <c r="CR177" s="48">
        <f t="shared" si="20"/>
        <v>0</v>
      </c>
      <c r="CS177" s="53"/>
      <c r="CT177" s="56"/>
      <c r="CU177" s="56"/>
      <c r="CV177" s="56"/>
      <c r="CW177" s="56"/>
      <c r="CX177" s="52"/>
      <c r="CY177" s="52">
        <v>1</v>
      </c>
      <c r="CZ177" s="52">
        <v>0</v>
      </c>
    </row>
    <row r="178" spans="1:108" x14ac:dyDescent="0.2">
      <c r="A178" s="56">
        <v>162</v>
      </c>
      <c r="B178" s="66" t="s">
        <v>248</v>
      </c>
      <c r="C178" s="56"/>
      <c r="D178" s="60" t="s">
        <v>20</v>
      </c>
      <c r="E178" s="32">
        <v>42736</v>
      </c>
      <c r="F178" s="32">
        <v>43100</v>
      </c>
      <c r="G178" s="60" t="s">
        <v>20</v>
      </c>
      <c r="H178" s="48">
        <v>11200</v>
      </c>
      <c r="I178" s="56"/>
      <c r="J178" s="56">
        <v>414.65</v>
      </c>
      <c r="K178" s="37">
        <f t="shared" si="17"/>
        <v>24178.68</v>
      </c>
      <c r="L178" s="56">
        <v>9972.7800000000007</v>
      </c>
      <c r="M178" s="56">
        <v>7450.08</v>
      </c>
      <c r="N178" s="56">
        <v>6755.82</v>
      </c>
      <c r="O178" s="56">
        <v>23045.37</v>
      </c>
      <c r="P178" s="37">
        <f t="shared" si="16"/>
        <v>23045.37</v>
      </c>
      <c r="Q178" s="37"/>
      <c r="R178" s="37"/>
      <c r="S178" s="37"/>
      <c r="T178" s="37"/>
      <c r="U178" s="37"/>
      <c r="V178" s="48">
        <v>14400</v>
      </c>
      <c r="W178" s="56"/>
      <c r="X178" s="56">
        <v>1547.96</v>
      </c>
      <c r="Y178" s="75">
        <v>132.19999999999999</v>
      </c>
      <c r="Z178" s="5">
        <f t="shared" si="15"/>
        <v>14.58</v>
      </c>
      <c r="AA178" s="33">
        <v>0</v>
      </c>
      <c r="AB178" s="33">
        <v>2.83</v>
      </c>
      <c r="AC178" s="33">
        <v>3.59</v>
      </c>
      <c r="AD178" s="33">
        <v>4.16</v>
      </c>
      <c r="AE178" s="33">
        <v>4</v>
      </c>
      <c r="AF178" s="56"/>
      <c r="AG178" s="56"/>
      <c r="AH178" s="56"/>
      <c r="AI178" s="56"/>
      <c r="AJ178" s="56"/>
      <c r="AK178" s="56">
        <v>-243.5</v>
      </c>
      <c r="AL178" s="56"/>
      <c r="AM178" s="56"/>
      <c r="AN178" s="56"/>
      <c r="AO178" s="56">
        <v>489.18</v>
      </c>
      <c r="AP178" s="56">
        <v>98.64</v>
      </c>
      <c r="AQ178" s="56">
        <v>5411.82</v>
      </c>
      <c r="AR178" s="56">
        <v>4895.41</v>
      </c>
      <c r="AS178" s="56">
        <v>417.4</v>
      </c>
      <c r="AT178" s="56">
        <v>0</v>
      </c>
      <c r="AU178" s="56">
        <v>0</v>
      </c>
      <c r="AV178" s="56">
        <v>0</v>
      </c>
      <c r="AW178" s="56">
        <v>0</v>
      </c>
      <c r="AX178" s="56">
        <v>0</v>
      </c>
      <c r="AY178" s="56">
        <v>0</v>
      </c>
      <c r="AZ178" s="56">
        <v>0</v>
      </c>
      <c r="BA178" s="56">
        <v>0</v>
      </c>
      <c r="BB178" s="56">
        <v>0</v>
      </c>
      <c r="BC178" s="56">
        <v>0</v>
      </c>
      <c r="BD178" s="56">
        <v>0</v>
      </c>
      <c r="BE178" s="56">
        <v>0</v>
      </c>
      <c r="BF178" s="96">
        <v>0</v>
      </c>
      <c r="BG178" s="56">
        <v>0</v>
      </c>
      <c r="BH178" s="56">
        <v>0</v>
      </c>
      <c r="BI178" s="56">
        <v>0</v>
      </c>
      <c r="BJ178" s="56">
        <v>0</v>
      </c>
      <c r="BK178" s="56">
        <v>0</v>
      </c>
      <c r="BL178" s="56">
        <v>0</v>
      </c>
      <c r="BM178" s="56">
        <v>0</v>
      </c>
      <c r="BN178" s="96">
        <v>10.26</v>
      </c>
      <c r="BO178" s="56">
        <v>828.06</v>
      </c>
      <c r="BP178" s="56">
        <v>611.79</v>
      </c>
      <c r="BQ178" s="56">
        <v>71.78</v>
      </c>
      <c r="BR178" s="48">
        <f>SUM(BR281)/AQ279*AQ178</f>
        <v>5118.6681885866074</v>
      </c>
      <c r="BS178" s="48">
        <f>SUM(BS281)/AR279*AR178</f>
        <v>5129.7727883169237</v>
      </c>
      <c r="BT178" s="48">
        <f>SUM(BT281)/AS279*AS178</f>
        <v>54.281358367694054</v>
      </c>
      <c r="BU178" s="53"/>
      <c r="BV178" s="48">
        <f>SUM(BV281)/AU279*AU178</f>
        <v>0</v>
      </c>
      <c r="BW178" s="48">
        <f>SUM(BW281)/AV279*AV178</f>
        <v>0</v>
      </c>
      <c r="BX178" s="48">
        <f>SUM(BX281)/AW279*AW178</f>
        <v>0</v>
      </c>
      <c r="BY178" s="53"/>
      <c r="BZ178" s="48">
        <f>SUM(BZ281)/AY279*AY178</f>
        <v>0</v>
      </c>
      <c r="CA178" s="48">
        <f>SUM(CA281)/AZ279*AZ178</f>
        <v>0</v>
      </c>
      <c r="CB178" s="48">
        <f>SUM(CB281)/BA279*BA178</f>
        <v>0</v>
      </c>
      <c r="CC178" s="53"/>
      <c r="CD178" s="48">
        <f>SUM(CD281)/BC279*BC178</f>
        <v>0</v>
      </c>
      <c r="CE178" s="48">
        <f>SUM(CE281)/BD279*BD178</f>
        <v>0</v>
      </c>
      <c r="CF178" s="48">
        <f>SUM(CF281)/BE279*BE178</f>
        <v>0</v>
      </c>
      <c r="CG178" s="53"/>
      <c r="CH178" s="48">
        <f>SUM(CH281)/BG279*BG178</f>
        <v>0</v>
      </c>
      <c r="CI178" s="48">
        <f>SUM(CI281)/BH279*BH178</f>
        <v>0</v>
      </c>
      <c r="CJ178" s="48">
        <f>SUM(CJ281)/BI279*BI178</f>
        <v>0</v>
      </c>
      <c r="CK178" s="53"/>
      <c r="CL178" s="48">
        <f>SUM(CL281)/BK279*BK178</f>
        <v>0</v>
      </c>
      <c r="CM178" s="48">
        <f>SUM(CM281)/BL279*BL178</f>
        <v>0</v>
      </c>
      <c r="CN178" s="48">
        <f>SUM(CN281)/BM279*BM178</f>
        <v>0</v>
      </c>
      <c r="CO178" s="53"/>
      <c r="CP178" s="48">
        <f t="shared" si="18"/>
        <v>10.26</v>
      </c>
      <c r="CQ178" s="48">
        <f t="shared" si="19"/>
        <v>10.26</v>
      </c>
      <c r="CR178" s="48">
        <f t="shared" si="20"/>
        <v>0</v>
      </c>
      <c r="CS178" s="53"/>
      <c r="CT178" s="56"/>
      <c r="CU178" s="56"/>
      <c r="CV178" s="56"/>
      <c r="CW178" s="56"/>
      <c r="CX178" s="52"/>
      <c r="CY178" s="52"/>
      <c r="CZ178" s="52"/>
    </row>
    <row r="179" spans="1:108" x14ac:dyDescent="0.2">
      <c r="A179" s="56">
        <v>163</v>
      </c>
      <c r="B179" s="66" t="s">
        <v>249</v>
      </c>
      <c r="C179" s="56"/>
      <c r="D179" s="60" t="s">
        <v>20</v>
      </c>
      <c r="E179" s="32">
        <v>42736</v>
      </c>
      <c r="F179" s="32">
        <v>43100</v>
      </c>
      <c r="G179" s="60" t="s">
        <v>20</v>
      </c>
      <c r="H179" s="48">
        <v>15600</v>
      </c>
      <c r="I179" s="56"/>
      <c r="J179" s="56">
        <v>414.48</v>
      </c>
      <c r="K179" s="37">
        <f t="shared" si="17"/>
        <v>10993.560000000001</v>
      </c>
      <c r="L179" s="56">
        <v>3493.92</v>
      </c>
      <c r="M179" s="56">
        <v>4095.36</v>
      </c>
      <c r="N179" s="56">
        <v>3404.28</v>
      </c>
      <c r="O179" s="56">
        <v>10474.49</v>
      </c>
      <c r="P179" s="37">
        <f t="shared" si="16"/>
        <v>10474.49</v>
      </c>
      <c r="Q179" s="37"/>
      <c r="R179" s="37"/>
      <c r="S179" s="37"/>
      <c r="T179" s="37"/>
      <c r="U179" s="37"/>
      <c r="V179" s="48">
        <v>18000</v>
      </c>
      <c r="W179" s="56"/>
      <c r="X179" s="56">
        <v>933.55</v>
      </c>
      <c r="Y179" s="75">
        <v>87.2</v>
      </c>
      <c r="Z179" s="5">
        <f t="shared" si="15"/>
        <v>13.129999999999999</v>
      </c>
      <c r="AA179" s="33">
        <v>0</v>
      </c>
      <c r="AB179" s="33">
        <v>1.7</v>
      </c>
      <c r="AC179" s="33">
        <v>3.27</v>
      </c>
      <c r="AD179" s="33">
        <v>4.16</v>
      </c>
      <c r="AE179" s="33">
        <v>4</v>
      </c>
      <c r="AF179" s="56"/>
      <c r="AG179" s="56"/>
      <c r="AH179" s="56"/>
      <c r="AI179" s="56"/>
      <c r="AJ179" s="56"/>
      <c r="AK179" s="56"/>
      <c r="AL179" s="56">
        <v>12.31</v>
      </c>
      <c r="AM179" s="56"/>
      <c r="AN179" s="56"/>
      <c r="AO179" s="56">
        <v>43.07</v>
      </c>
      <c r="AP179" s="56">
        <v>0</v>
      </c>
      <c r="AQ179" s="56">
        <v>0</v>
      </c>
      <c r="AR179" s="56">
        <v>0</v>
      </c>
      <c r="AS179" s="56">
        <v>0</v>
      </c>
      <c r="AT179" s="56">
        <v>0</v>
      </c>
      <c r="AU179" s="56">
        <v>0</v>
      </c>
      <c r="AV179" s="56">
        <v>0</v>
      </c>
      <c r="AW179" s="56">
        <v>0</v>
      </c>
      <c r="AX179" s="56">
        <v>0</v>
      </c>
      <c r="AY179" s="56">
        <v>0</v>
      </c>
      <c r="AZ179" s="56">
        <v>0</v>
      </c>
      <c r="BA179" s="56">
        <v>0</v>
      </c>
      <c r="BB179" s="56">
        <v>0</v>
      </c>
      <c r="BC179" s="56">
        <v>0</v>
      </c>
      <c r="BD179" s="56">
        <v>0</v>
      </c>
      <c r="BE179" s="56">
        <v>0</v>
      </c>
      <c r="BF179" s="96">
        <v>0</v>
      </c>
      <c r="BG179" s="56">
        <v>0</v>
      </c>
      <c r="BH179" s="56">
        <v>0</v>
      </c>
      <c r="BI179" s="56">
        <v>0</v>
      </c>
      <c r="BJ179" s="56">
        <v>0</v>
      </c>
      <c r="BK179" s="56">
        <v>0</v>
      </c>
      <c r="BL179" s="56">
        <v>0</v>
      </c>
      <c r="BM179" s="56">
        <v>0</v>
      </c>
      <c r="BN179" s="96">
        <v>5.99</v>
      </c>
      <c r="BO179" s="56">
        <v>482.96</v>
      </c>
      <c r="BP179" s="56">
        <v>452.2</v>
      </c>
      <c r="BQ179" s="56">
        <v>43.07</v>
      </c>
      <c r="BR179" s="48">
        <f>SUM(BR281)/AQ279*AQ179</f>
        <v>0</v>
      </c>
      <c r="BS179" s="48">
        <f>SUM(BS281)/AR279*AR179</f>
        <v>0</v>
      </c>
      <c r="BT179" s="48">
        <f>SUM(BT281)/AS279*AS179</f>
        <v>0</v>
      </c>
      <c r="BU179" s="53"/>
      <c r="BV179" s="48">
        <f>SUM(BV281)/AU279*AU179</f>
        <v>0</v>
      </c>
      <c r="BW179" s="48">
        <f>SUM(BW281)/AV279*AV179</f>
        <v>0</v>
      </c>
      <c r="BX179" s="48">
        <f>SUM(BX281)/AW279*AW179</f>
        <v>0</v>
      </c>
      <c r="BY179" s="53"/>
      <c r="BZ179" s="48">
        <f>SUM(BZ281)/AY279*AY179</f>
        <v>0</v>
      </c>
      <c r="CA179" s="48">
        <f>SUM(CA281)/AZ279*AZ179</f>
        <v>0</v>
      </c>
      <c r="CB179" s="48">
        <f>SUM(CB281)/BA279*BA179</f>
        <v>0</v>
      </c>
      <c r="CC179" s="53"/>
      <c r="CD179" s="48">
        <f>SUM(CD281)/BC279*BC179</f>
        <v>0</v>
      </c>
      <c r="CE179" s="48">
        <f>SUM(CE281)/BD279*BD179</f>
        <v>0</v>
      </c>
      <c r="CF179" s="48">
        <f>SUM(CF281)/BE279*BE179</f>
        <v>0</v>
      </c>
      <c r="CG179" s="53"/>
      <c r="CH179" s="48">
        <f>SUM(CH281)/BG279*BG179</f>
        <v>0</v>
      </c>
      <c r="CI179" s="48">
        <f>SUM(CI281)/BH279*BH179</f>
        <v>0</v>
      </c>
      <c r="CJ179" s="48">
        <f>SUM(CJ281)/BI279*BI179</f>
        <v>0</v>
      </c>
      <c r="CK179" s="53"/>
      <c r="CL179" s="48">
        <f>SUM(CL281)/BK279*BK179</f>
        <v>0</v>
      </c>
      <c r="CM179" s="48">
        <f>SUM(CM281)/BL279*BL179</f>
        <v>0</v>
      </c>
      <c r="CN179" s="48">
        <f>SUM(CN281)/BM279*BM179</f>
        <v>0</v>
      </c>
      <c r="CO179" s="53"/>
      <c r="CP179" s="48">
        <f t="shared" si="18"/>
        <v>5.99</v>
      </c>
      <c r="CQ179" s="48">
        <f t="shared" si="19"/>
        <v>5.99</v>
      </c>
      <c r="CR179" s="48">
        <f t="shared" si="20"/>
        <v>0</v>
      </c>
      <c r="CS179" s="53"/>
      <c r="CT179" s="56"/>
      <c r="CU179" s="56"/>
      <c r="CV179" s="56"/>
      <c r="CW179" s="56"/>
      <c r="CX179" s="52"/>
      <c r="CY179" s="52"/>
      <c r="CZ179" s="52"/>
    </row>
    <row r="180" spans="1:108" x14ac:dyDescent="0.2">
      <c r="A180" s="56">
        <v>164</v>
      </c>
      <c r="B180" s="66" t="s">
        <v>250</v>
      </c>
      <c r="C180" s="56"/>
      <c r="D180" s="60" t="s">
        <v>20</v>
      </c>
      <c r="E180" s="32">
        <v>42736</v>
      </c>
      <c r="F180" s="32">
        <v>43100</v>
      </c>
      <c r="G180" s="60" t="s">
        <v>20</v>
      </c>
      <c r="H180" s="48">
        <v>705700</v>
      </c>
      <c r="I180" s="56"/>
      <c r="J180" s="56">
        <v>383100.86</v>
      </c>
      <c r="K180" s="37">
        <f t="shared" si="17"/>
        <v>1049049.24</v>
      </c>
      <c r="L180" s="56">
        <v>732978.16</v>
      </c>
      <c r="M180" s="56">
        <v>154682.32999999999</v>
      </c>
      <c r="N180" s="56">
        <v>161388.75</v>
      </c>
      <c r="O180" s="56">
        <v>1029469.77</v>
      </c>
      <c r="P180" s="37">
        <f t="shared" si="16"/>
        <v>1029469.77</v>
      </c>
      <c r="Q180" s="37"/>
      <c r="R180" s="37"/>
      <c r="S180" s="37"/>
      <c r="T180" s="37"/>
      <c r="U180" s="37"/>
      <c r="V180" s="48">
        <v>800500</v>
      </c>
      <c r="W180" s="56"/>
      <c r="X180" s="56">
        <v>402680.33</v>
      </c>
      <c r="Y180" s="75">
        <v>96.9</v>
      </c>
      <c r="Z180" s="5">
        <f t="shared" si="15"/>
        <v>32.82</v>
      </c>
      <c r="AA180" s="33">
        <v>0</v>
      </c>
      <c r="AB180" s="33">
        <v>6.94</v>
      </c>
      <c r="AC180" s="33">
        <v>16.29</v>
      </c>
      <c r="AD180" s="33">
        <v>5.0999999999999996</v>
      </c>
      <c r="AE180" s="33">
        <v>4.49</v>
      </c>
      <c r="AF180" s="56"/>
      <c r="AG180" s="56"/>
      <c r="AH180" s="56"/>
      <c r="AI180" s="56"/>
      <c r="AJ180" s="56"/>
      <c r="AK180" s="56"/>
      <c r="AL180" s="56">
        <v>737328.39</v>
      </c>
      <c r="AM180" s="56"/>
      <c r="AN180" s="56"/>
      <c r="AO180" s="56">
        <v>788204.01</v>
      </c>
      <c r="AP180" s="56">
        <v>9995.61</v>
      </c>
      <c r="AQ180" s="56">
        <v>398440.5</v>
      </c>
      <c r="AR180" s="56">
        <v>394507.87</v>
      </c>
      <c r="AS180" s="56">
        <v>194105.25</v>
      </c>
      <c r="AT180" s="56">
        <v>9995.5360000000001</v>
      </c>
      <c r="AU180" s="56">
        <v>245340.46</v>
      </c>
      <c r="AV180" s="56">
        <v>237763.19</v>
      </c>
      <c r="AW180" s="56">
        <v>117119.42</v>
      </c>
      <c r="AX180" s="56">
        <v>602.029</v>
      </c>
      <c r="AY180" s="56">
        <v>1058285.93</v>
      </c>
      <c r="AZ180" s="56">
        <v>1052801.1200000001</v>
      </c>
      <c r="BA180" s="56">
        <v>415429.84</v>
      </c>
      <c r="BB180" s="56">
        <v>0</v>
      </c>
      <c r="BC180" s="56">
        <v>0</v>
      </c>
      <c r="BD180" s="56">
        <v>0</v>
      </c>
      <c r="BE180" s="56">
        <v>0</v>
      </c>
      <c r="BF180" s="96">
        <v>109718</v>
      </c>
      <c r="BG180" s="56">
        <v>369244.06</v>
      </c>
      <c r="BH180" s="56">
        <v>288775.89</v>
      </c>
      <c r="BI180" s="56">
        <v>80468.17</v>
      </c>
      <c r="BJ180" s="56">
        <v>0</v>
      </c>
      <c r="BK180" s="56">
        <v>0</v>
      </c>
      <c r="BL180" s="56">
        <v>0</v>
      </c>
      <c r="BM180" s="56">
        <v>0</v>
      </c>
      <c r="BN180" s="96">
        <v>489.12799999999999</v>
      </c>
      <c r="BO180" s="56">
        <v>39477.46</v>
      </c>
      <c r="BP180" s="56">
        <v>43126.45</v>
      </c>
      <c r="BQ180" s="56">
        <v>21372.19</v>
      </c>
      <c r="BR180" s="48">
        <f>SUM(BR281)/AQ279*AQ180</f>
        <v>376857.4550510812</v>
      </c>
      <c r="BS180" s="48">
        <f>SUM(BS281)/AR279*AR180</f>
        <v>413394.53412540938</v>
      </c>
      <c r="BT180" s="48">
        <f>SUM(BT281)/AS279*AS180</f>
        <v>25242.684801870739</v>
      </c>
      <c r="BU180" s="53"/>
      <c r="BV180" s="48">
        <f>SUM(BV281)/AU279*AU180</f>
        <v>247160.00339312258</v>
      </c>
      <c r="BW180" s="48">
        <f>SUM(BW281)/AV279*AV180</f>
        <v>254459.43587642864</v>
      </c>
      <c r="BX180" s="48">
        <f>SUM(BX281)/AW279*AW180</f>
        <v>27523.690047898548</v>
      </c>
      <c r="BY180" s="53"/>
      <c r="BZ180" s="48">
        <f>SUM(BZ281)/AY279*AY180</f>
        <v>1063113.8139237899</v>
      </c>
      <c r="CA180" s="48">
        <f>SUM(CA281)/AZ279*AZ180</f>
        <v>1071501.3427900923</v>
      </c>
      <c r="CB180" s="48">
        <f>SUM(CB281)/BA279*BA180</f>
        <v>124524.11410759771</v>
      </c>
      <c r="CC180" s="53"/>
      <c r="CD180" s="48">
        <f>SUM(CD281)/BC279*BC180</f>
        <v>0</v>
      </c>
      <c r="CE180" s="48">
        <f>SUM(CE281)/BD279*BD180</f>
        <v>0</v>
      </c>
      <c r="CF180" s="48">
        <f>SUM(CF281)/BE279*BE180</f>
        <v>0</v>
      </c>
      <c r="CG180" s="53"/>
      <c r="CH180" s="48">
        <f>SUM(CH281)/BG279*BG180</f>
        <v>394972.97058066842</v>
      </c>
      <c r="CI180" s="48">
        <f>SUM(CI281)/BH279*BH180</f>
        <v>365734.24123768555</v>
      </c>
      <c r="CJ180" s="48">
        <f>SUM(CJ281)/BI279*BI180</f>
        <v>16507.136013743668</v>
      </c>
      <c r="CK180" s="53"/>
      <c r="CL180" s="48">
        <f>SUM(CL281)/BK279*BK180</f>
        <v>0</v>
      </c>
      <c r="CM180" s="48">
        <f>SUM(CM281)/BL279*BL180</f>
        <v>0</v>
      </c>
      <c r="CN180" s="48">
        <f>SUM(CN281)/BM279*BM180</f>
        <v>0</v>
      </c>
      <c r="CO180" s="53"/>
      <c r="CP180" s="48">
        <f t="shared" si="18"/>
        <v>489.12799999999999</v>
      </c>
      <c r="CQ180" s="48">
        <f t="shared" si="19"/>
        <v>489.12799999999999</v>
      </c>
      <c r="CR180" s="48">
        <f t="shared" si="20"/>
        <v>0</v>
      </c>
      <c r="CS180" s="53"/>
      <c r="CT180" s="56"/>
      <c r="CU180" s="56"/>
      <c r="CV180" s="56"/>
      <c r="CW180" s="56"/>
      <c r="CX180" s="52"/>
      <c r="CY180" s="52">
        <v>28</v>
      </c>
      <c r="CZ180" s="52">
        <v>438310.84</v>
      </c>
    </row>
    <row r="181" spans="1:108" x14ac:dyDescent="0.2">
      <c r="A181" s="56">
        <v>165</v>
      </c>
      <c r="B181" s="66" t="s">
        <v>251</v>
      </c>
      <c r="C181" s="56"/>
      <c r="D181" s="60" t="s">
        <v>20</v>
      </c>
      <c r="E181" s="32">
        <v>42736</v>
      </c>
      <c r="F181" s="32">
        <v>43100</v>
      </c>
      <c r="G181" s="60" t="s">
        <v>20</v>
      </c>
      <c r="H181" s="48">
        <v>-22800</v>
      </c>
      <c r="I181" s="56"/>
      <c r="J181" s="56">
        <v>19218.18</v>
      </c>
      <c r="K181" s="37">
        <f t="shared" si="17"/>
        <v>57821.94</v>
      </c>
      <c r="L181" s="56">
        <v>24743.4</v>
      </c>
      <c r="M181" s="56">
        <v>18063.36</v>
      </c>
      <c r="N181" s="56">
        <v>15015.18</v>
      </c>
      <c r="O181" s="56">
        <v>56009.37</v>
      </c>
      <c r="P181" s="37">
        <f t="shared" si="16"/>
        <v>56009.37</v>
      </c>
      <c r="Q181" s="37"/>
      <c r="R181" s="37"/>
      <c r="S181" s="37"/>
      <c r="T181" s="37"/>
      <c r="U181" s="37"/>
      <c r="V181" s="48">
        <v>-19400</v>
      </c>
      <c r="W181" s="56"/>
      <c r="X181" s="56">
        <v>21030.75</v>
      </c>
      <c r="Y181" s="75">
        <v>108.9</v>
      </c>
      <c r="Z181" s="5">
        <f t="shared" si="15"/>
        <v>15.7</v>
      </c>
      <c r="AA181" s="33">
        <v>0</v>
      </c>
      <c r="AB181" s="33">
        <v>3.95</v>
      </c>
      <c r="AC181" s="33">
        <v>3.59</v>
      </c>
      <c r="AD181" s="33">
        <v>4.16</v>
      </c>
      <c r="AE181" s="33">
        <v>4</v>
      </c>
      <c r="AF181" s="56"/>
      <c r="AG181" s="56"/>
      <c r="AH181" s="56"/>
      <c r="AI181" s="56"/>
      <c r="AJ181" s="56"/>
      <c r="AK181" s="56"/>
      <c r="AL181" s="56">
        <v>15935.85</v>
      </c>
      <c r="AM181" s="56"/>
      <c r="AN181" s="56"/>
      <c r="AO181" s="56">
        <v>24790.58</v>
      </c>
      <c r="AP181" s="56">
        <v>960.69</v>
      </c>
      <c r="AQ181" s="56">
        <v>46573.83</v>
      </c>
      <c r="AR181" s="56">
        <v>41012.21</v>
      </c>
      <c r="AS181" s="56">
        <v>14662.83</v>
      </c>
      <c r="AT181" s="56">
        <v>960.69500000000005</v>
      </c>
      <c r="AU181" s="56">
        <v>23469.21</v>
      </c>
      <c r="AV181" s="56">
        <v>21437.45</v>
      </c>
      <c r="AW181" s="56">
        <v>7682.58</v>
      </c>
      <c r="AX181" s="56">
        <v>0</v>
      </c>
      <c r="AY181" s="56">
        <v>0</v>
      </c>
      <c r="AZ181" s="56">
        <v>0</v>
      </c>
      <c r="BA181" s="56">
        <v>0</v>
      </c>
      <c r="BB181" s="56">
        <v>0</v>
      </c>
      <c r="BC181" s="56">
        <v>0</v>
      </c>
      <c r="BD181" s="56">
        <v>0</v>
      </c>
      <c r="BE181" s="56">
        <v>0</v>
      </c>
      <c r="BF181" s="96">
        <v>8248.9130000000005</v>
      </c>
      <c r="BG181" s="56">
        <v>27933.360000000001</v>
      </c>
      <c r="BH181" s="56">
        <v>26108.9</v>
      </c>
      <c r="BI181" s="56">
        <v>1824.46</v>
      </c>
      <c r="BJ181" s="56">
        <v>0</v>
      </c>
      <c r="BK181" s="56">
        <v>0</v>
      </c>
      <c r="BL181" s="56">
        <v>0</v>
      </c>
      <c r="BM181" s="56">
        <v>0</v>
      </c>
      <c r="BN181" s="96">
        <v>43.781999999999996</v>
      </c>
      <c r="BO181" s="56">
        <v>3535.82</v>
      </c>
      <c r="BP181" s="56">
        <v>3472.51</v>
      </c>
      <c r="BQ181" s="56">
        <v>1247.1300000000001</v>
      </c>
      <c r="BR181" s="48">
        <f>SUM(BR281)/AQ279*AQ181</f>
        <v>44050.981378102122</v>
      </c>
      <c r="BS181" s="48">
        <f>SUM(BS281)/AR279*AR181</f>
        <v>42975.627954908625</v>
      </c>
      <c r="BT181" s="48">
        <f>SUM(BT281)/AS279*AS181</f>
        <v>1906.847939421599</v>
      </c>
      <c r="BU181" s="53"/>
      <c r="BV181" s="48">
        <f>SUM(BV281)/AU279*AU181</f>
        <v>23643.267087841548</v>
      </c>
      <c r="BW181" s="48">
        <f>SUM(BW281)/AV279*AV181</f>
        <v>22942.834143624779</v>
      </c>
      <c r="BX181" s="48">
        <f>SUM(BX281)/AW279*AW181</f>
        <v>1805.4473859944355</v>
      </c>
      <c r="BY181" s="53"/>
      <c r="BZ181" s="48">
        <f>SUM(BZ281)/AY279*AY181</f>
        <v>0</v>
      </c>
      <c r="CA181" s="48">
        <f>SUM(CA281)/AZ279*AZ181</f>
        <v>0</v>
      </c>
      <c r="CB181" s="48">
        <f>SUM(CB281)/BA279*BA181</f>
        <v>0</v>
      </c>
      <c r="CC181" s="53"/>
      <c r="CD181" s="48">
        <f>SUM(CD281)/BC279*BC181</f>
        <v>0</v>
      </c>
      <c r="CE181" s="48">
        <f>SUM(CE281)/BD279*BD181</f>
        <v>0</v>
      </c>
      <c r="CF181" s="48">
        <f>SUM(CF281)/BE279*BE181</f>
        <v>0</v>
      </c>
      <c r="CG181" s="53"/>
      <c r="CH181" s="48">
        <f>SUM(CH281)/BG279*BG181</f>
        <v>29879.755350700078</v>
      </c>
      <c r="CI181" s="48">
        <f>SUM(CI281)/BH279*BH181</f>
        <v>33066.883565143231</v>
      </c>
      <c r="CJ181" s="48">
        <f>SUM(CJ281)/BI279*BI181</f>
        <v>374.26735778426149</v>
      </c>
      <c r="CK181" s="53"/>
      <c r="CL181" s="48">
        <f>SUM(CL281)/BK279*BK181</f>
        <v>0</v>
      </c>
      <c r="CM181" s="48">
        <f>SUM(CM281)/BL279*BL181</f>
        <v>0</v>
      </c>
      <c r="CN181" s="48">
        <f>SUM(CN281)/BM279*BM181</f>
        <v>0</v>
      </c>
      <c r="CO181" s="53"/>
      <c r="CP181" s="48">
        <f t="shared" si="18"/>
        <v>43.781999999999996</v>
      </c>
      <c r="CQ181" s="48">
        <f t="shared" si="19"/>
        <v>43.781999999999996</v>
      </c>
      <c r="CR181" s="48">
        <f t="shared" si="20"/>
        <v>0</v>
      </c>
      <c r="CS181" s="53"/>
      <c r="CT181" s="56"/>
      <c r="CU181" s="56"/>
      <c r="CV181" s="56"/>
      <c r="CW181" s="56"/>
      <c r="CX181" s="52"/>
      <c r="CY181" s="52">
        <v>1</v>
      </c>
      <c r="CZ181" s="52">
        <v>260</v>
      </c>
    </row>
    <row r="182" spans="1:108" x14ac:dyDescent="0.2">
      <c r="A182" s="56">
        <v>166</v>
      </c>
      <c r="B182" s="66" t="s">
        <v>252</v>
      </c>
      <c r="C182" s="56"/>
      <c r="D182" s="60" t="s">
        <v>20</v>
      </c>
      <c r="E182" s="32">
        <v>42736</v>
      </c>
      <c r="F182" s="32">
        <v>43100</v>
      </c>
      <c r="G182" s="60" t="s">
        <v>20</v>
      </c>
      <c r="H182" s="48">
        <v>19000</v>
      </c>
      <c r="I182" s="56"/>
      <c r="J182" s="56">
        <v>12120.71</v>
      </c>
      <c r="K182" s="37">
        <f t="shared" si="17"/>
        <v>52132.14</v>
      </c>
      <c r="L182" s="56">
        <v>25093.74</v>
      </c>
      <c r="M182" s="56">
        <v>11822.16</v>
      </c>
      <c r="N182" s="56">
        <v>15216.24</v>
      </c>
      <c r="O182" s="56">
        <v>49216.11</v>
      </c>
      <c r="P182" s="37">
        <f t="shared" si="16"/>
        <v>49216.11</v>
      </c>
      <c r="Q182" s="37"/>
      <c r="R182" s="37"/>
      <c r="S182" s="37"/>
      <c r="T182" s="37"/>
      <c r="U182" s="37"/>
      <c r="V182" s="48">
        <v>-6000</v>
      </c>
      <c r="W182" s="56"/>
      <c r="X182" s="56">
        <v>15036.74</v>
      </c>
      <c r="Y182" s="75">
        <v>141.1</v>
      </c>
      <c r="Z182" s="5">
        <f t="shared" si="15"/>
        <v>14</v>
      </c>
      <c r="AA182" s="33">
        <v>0</v>
      </c>
      <c r="AB182" s="33">
        <v>3.95</v>
      </c>
      <c r="AC182" s="33">
        <v>3.59</v>
      </c>
      <c r="AD182" s="33">
        <v>4.16</v>
      </c>
      <c r="AE182" s="33">
        <v>2.2999999999999998</v>
      </c>
      <c r="AF182" s="56"/>
      <c r="AG182" s="56"/>
      <c r="AH182" s="56"/>
      <c r="AI182" s="56"/>
      <c r="AJ182" s="56"/>
      <c r="AK182" s="56"/>
      <c r="AL182" s="56">
        <v>9841.0400000000009</v>
      </c>
      <c r="AM182" s="56"/>
      <c r="AN182" s="56"/>
      <c r="AO182" s="56">
        <v>14151.33</v>
      </c>
      <c r="AP182" s="56">
        <v>333.26</v>
      </c>
      <c r="AQ182" s="56">
        <v>15570.32</v>
      </c>
      <c r="AR182" s="56">
        <v>13626.74</v>
      </c>
      <c r="AS182" s="56">
        <v>7576.84</v>
      </c>
      <c r="AT182" s="56">
        <v>333.255</v>
      </c>
      <c r="AU182" s="56">
        <v>8162.53</v>
      </c>
      <c r="AV182" s="56">
        <v>7734.3</v>
      </c>
      <c r="AW182" s="56">
        <v>3864.39</v>
      </c>
      <c r="AX182" s="56">
        <v>0</v>
      </c>
      <c r="AY182" s="56">
        <v>0</v>
      </c>
      <c r="AZ182" s="56">
        <v>0</v>
      </c>
      <c r="BA182" s="56">
        <v>0</v>
      </c>
      <c r="BB182" s="56">
        <v>0</v>
      </c>
      <c r="BC182" s="56">
        <v>0</v>
      </c>
      <c r="BD182" s="56">
        <v>0</v>
      </c>
      <c r="BE182" s="56">
        <v>0</v>
      </c>
      <c r="BF182" s="96">
        <v>7075</v>
      </c>
      <c r="BG182" s="56">
        <v>23972.799999999999</v>
      </c>
      <c r="BH182" s="56">
        <v>14788.83</v>
      </c>
      <c r="BI182" s="56">
        <v>9183.9699999999993</v>
      </c>
      <c r="BJ182" s="56">
        <v>0</v>
      </c>
      <c r="BK182" s="56">
        <v>0</v>
      </c>
      <c r="BL182" s="56">
        <v>0</v>
      </c>
      <c r="BM182" s="56">
        <v>0</v>
      </c>
      <c r="BN182" s="96">
        <v>34.884</v>
      </c>
      <c r="BO182" s="56">
        <v>2815.5</v>
      </c>
      <c r="BP182" s="56">
        <v>2812.71</v>
      </c>
      <c r="BQ182" s="56">
        <v>774.41</v>
      </c>
      <c r="BR182" s="48">
        <f>SUM(BR281)/AQ279*AQ182</f>
        <v>14726.894403382565</v>
      </c>
      <c r="BS182" s="48">
        <f>SUM(BS281)/AR279*AR182</f>
        <v>14279.106355845528</v>
      </c>
      <c r="BT182" s="48">
        <f>SUM(BT281)/AS279*AS182</f>
        <v>985.3406021434572</v>
      </c>
      <c r="BU182" s="53"/>
      <c r="BV182" s="48">
        <f>SUM(BV281)/AU279*AU182</f>
        <v>8223.0666009856868</v>
      </c>
      <c r="BW182" s="48">
        <f>SUM(BW281)/AV279*AV182</f>
        <v>8277.419288070043</v>
      </c>
      <c r="BX182" s="48">
        <f>SUM(BX281)/AW279*AW182</f>
        <v>908.15231653468459</v>
      </c>
      <c r="BY182" s="53"/>
      <c r="BZ182" s="48">
        <f>SUM(BZ281)/AY279*AY182</f>
        <v>0</v>
      </c>
      <c r="CA182" s="48">
        <f>SUM(CA281)/AZ279*AZ182</f>
        <v>0</v>
      </c>
      <c r="CB182" s="48">
        <f>SUM(CB281)/BA279*BA182</f>
        <v>0</v>
      </c>
      <c r="CC182" s="53"/>
      <c r="CD182" s="48">
        <f>SUM(CD281)/BC279*BC182</f>
        <v>0</v>
      </c>
      <c r="CE182" s="48">
        <f>SUM(CE281)/BD279*BD182</f>
        <v>0</v>
      </c>
      <c r="CF182" s="48">
        <f>SUM(CF281)/BE279*BE182</f>
        <v>0</v>
      </c>
      <c r="CG182" s="53"/>
      <c r="CH182" s="48">
        <f>SUM(CH281)/BG279*BG182</f>
        <v>25643.223696371035</v>
      </c>
      <c r="CI182" s="48">
        <f>SUM(CI281)/BH279*BH182</f>
        <v>18730.031509358767</v>
      </c>
      <c r="CJ182" s="48">
        <f>SUM(CJ281)/BI279*BI182</f>
        <v>1883.9876927254768</v>
      </c>
      <c r="CK182" s="53"/>
      <c r="CL182" s="48">
        <f>SUM(CL281)/BK279*BK182</f>
        <v>0</v>
      </c>
      <c r="CM182" s="48">
        <f>SUM(CM281)/BL279*BL182</f>
        <v>0</v>
      </c>
      <c r="CN182" s="48">
        <f>SUM(CN281)/BM279*BM182</f>
        <v>0</v>
      </c>
      <c r="CO182" s="53"/>
      <c r="CP182" s="48">
        <f t="shared" si="18"/>
        <v>34.884</v>
      </c>
      <c r="CQ182" s="48">
        <f t="shared" si="19"/>
        <v>34.884</v>
      </c>
      <c r="CR182" s="48">
        <f t="shared" si="20"/>
        <v>0</v>
      </c>
      <c r="CS182" s="53"/>
      <c r="CT182" s="56"/>
      <c r="CU182" s="56"/>
      <c r="CV182" s="56"/>
      <c r="CW182" s="56"/>
      <c r="CX182" s="52"/>
      <c r="CY182" s="52">
        <v>1</v>
      </c>
      <c r="CZ182" s="52">
        <v>1630</v>
      </c>
    </row>
    <row r="183" spans="1:108" x14ac:dyDescent="0.2">
      <c r="A183" s="56">
        <v>167</v>
      </c>
      <c r="B183" s="66" t="s">
        <v>253</v>
      </c>
      <c r="C183" s="56"/>
      <c r="D183" s="60" t="s">
        <v>20</v>
      </c>
      <c r="E183" s="32">
        <v>42736</v>
      </c>
      <c r="F183" s="32">
        <v>43100</v>
      </c>
      <c r="G183" s="60" t="s">
        <v>20</v>
      </c>
      <c r="H183" s="48">
        <v>1800</v>
      </c>
      <c r="I183" s="56"/>
      <c r="J183" s="56">
        <v>17828.23</v>
      </c>
      <c r="K183" s="37">
        <f t="shared" si="17"/>
        <v>196147.92</v>
      </c>
      <c r="L183" s="56">
        <v>103250.52</v>
      </c>
      <c r="M183" s="56">
        <v>48718.559999999998</v>
      </c>
      <c r="N183" s="56">
        <v>44178.84</v>
      </c>
      <c r="O183" s="56">
        <v>195010.18</v>
      </c>
      <c r="P183" s="37">
        <f t="shared" si="16"/>
        <v>195010.18</v>
      </c>
      <c r="Q183" s="37"/>
      <c r="R183" s="37"/>
      <c r="S183" s="37"/>
      <c r="T183" s="37"/>
      <c r="U183" s="37"/>
      <c r="V183" s="48">
        <v>32200</v>
      </c>
      <c r="W183" s="56"/>
      <c r="X183" s="56">
        <v>18965.97</v>
      </c>
      <c r="Y183" s="75">
        <v>127.5</v>
      </c>
      <c r="Z183" s="5">
        <f t="shared" si="15"/>
        <v>18.14</v>
      </c>
      <c r="AA183" s="33">
        <v>0</v>
      </c>
      <c r="AB183" s="33">
        <v>3.95</v>
      </c>
      <c r="AC183" s="33">
        <v>6.03</v>
      </c>
      <c r="AD183" s="33">
        <v>4.16</v>
      </c>
      <c r="AE183" s="33">
        <v>4</v>
      </c>
      <c r="AF183" s="56"/>
      <c r="AG183" s="56"/>
      <c r="AH183" s="56"/>
      <c r="AI183" s="56"/>
      <c r="AJ183" s="56"/>
      <c r="AK183" s="56"/>
      <c r="AL183" s="56">
        <v>12724.96</v>
      </c>
      <c r="AM183" s="56"/>
      <c r="AN183" s="56"/>
      <c r="AO183" s="56">
        <v>20405.259999999998</v>
      </c>
      <c r="AP183" s="56">
        <v>2315.0300000000002</v>
      </c>
      <c r="AQ183" s="56">
        <v>104506.95</v>
      </c>
      <c r="AR183" s="56">
        <v>100620.5</v>
      </c>
      <c r="AS183" s="56">
        <v>11556.28</v>
      </c>
      <c r="AT183" s="56">
        <v>2315.0259999999998</v>
      </c>
      <c r="AU183" s="56">
        <v>56850.2</v>
      </c>
      <c r="AV183" s="56">
        <v>54747.27</v>
      </c>
      <c r="AW183" s="56">
        <v>6493.44</v>
      </c>
      <c r="AX183" s="56">
        <v>0</v>
      </c>
      <c r="AY183" s="56">
        <v>0</v>
      </c>
      <c r="AZ183" s="56">
        <v>0</v>
      </c>
      <c r="BA183" s="56">
        <v>0</v>
      </c>
      <c r="BB183" s="56">
        <v>0</v>
      </c>
      <c r="BC183" s="56">
        <v>0</v>
      </c>
      <c r="BD183" s="56">
        <v>0</v>
      </c>
      <c r="BE183" s="56">
        <v>0</v>
      </c>
      <c r="BF183" s="96">
        <v>31715</v>
      </c>
      <c r="BG183" s="56">
        <v>106617.17</v>
      </c>
      <c r="BH183" s="56">
        <v>96361.79</v>
      </c>
      <c r="BI183" s="56">
        <v>10255.379999999999</v>
      </c>
      <c r="BJ183" s="56">
        <v>0</v>
      </c>
      <c r="BK183" s="56">
        <v>0</v>
      </c>
      <c r="BL183" s="56">
        <v>0</v>
      </c>
      <c r="BM183" s="56">
        <v>0</v>
      </c>
      <c r="BN183" s="96">
        <v>91.912999999999997</v>
      </c>
      <c r="BO183" s="56">
        <v>7419.38</v>
      </c>
      <c r="BP183" s="56">
        <v>7310.32</v>
      </c>
      <c r="BQ183" s="56">
        <v>773.68</v>
      </c>
      <c r="BR183" s="48">
        <f>SUM(BR281)/AQ279*AQ183</f>
        <v>98845.933614054273</v>
      </c>
      <c r="BS183" s="48">
        <f>SUM(BS281)/AR279*AR183</f>
        <v>105437.60437774222</v>
      </c>
      <c r="BT183" s="48">
        <f>SUM(BT281)/AS279*AS183</f>
        <v>1502.8523624279242</v>
      </c>
      <c r="BU183" s="53"/>
      <c r="BV183" s="48">
        <f>SUM(BV281)/AU279*AU183</f>
        <v>57271.82391726051</v>
      </c>
      <c r="BW183" s="48">
        <f>SUM(BW281)/AV279*AV183</f>
        <v>58591.741808202205</v>
      </c>
      <c r="BX183" s="48">
        <f>SUM(BX281)/AW279*AW183</f>
        <v>1525.9931265423475</v>
      </c>
      <c r="BY183" s="53"/>
      <c r="BZ183" s="48">
        <f>SUM(BZ281)/AY279*AY183</f>
        <v>0</v>
      </c>
      <c r="CA183" s="48">
        <f>SUM(CA281)/AZ279*AZ183</f>
        <v>0</v>
      </c>
      <c r="CB183" s="48">
        <f>SUM(CB281)/BA279*BA183</f>
        <v>0</v>
      </c>
      <c r="CC183" s="53"/>
      <c r="CD183" s="48">
        <f>SUM(CD281)/BC279*BC183</f>
        <v>0</v>
      </c>
      <c r="CE183" s="48">
        <f>SUM(CE281)/BD279*BD183</f>
        <v>0</v>
      </c>
      <c r="CF183" s="48">
        <f>SUM(CF281)/BE279*BE183</f>
        <v>0</v>
      </c>
      <c r="CG183" s="53"/>
      <c r="CH183" s="48">
        <f>SUM(CH281)/BG279*BG183</f>
        <v>114046.24992424827</v>
      </c>
      <c r="CI183" s="48">
        <f>SUM(CI281)/BH279*BH183</f>
        <v>122042.06573462623</v>
      </c>
      <c r="CJ183" s="48">
        <f>SUM(CJ281)/BI279*BI183</f>
        <v>2103.775350335748</v>
      </c>
      <c r="CK183" s="53"/>
      <c r="CL183" s="48">
        <f>SUM(CL281)/BK279*BK183</f>
        <v>0</v>
      </c>
      <c r="CM183" s="48">
        <f>SUM(CM281)/BL279*BL183</f>
        <v>0</v>
      </c>
      <c r="CN183" s="48">
        <f>SUM(CN281)/BM279*BM183</f>
        <v>0</v>
      </c>
      <c r="CO183" s="53"/>
      <c r="CP183" s="48">
        <f t="shared" si="18"/>
        <v>91.912999999999997</v>
      </c>
      <c r="CQ183" s="48">
        <f t="shared" si="19"/>
        <v>91.912999999999997</v>
      </c>
      <c r="CR183" s="48">
        <f t="shared" si="20"/>
        <v>0</v>
      </c>
      <c r="CS183" s="53"/>
      <c r="CT183" s="56"/>
      <c r="CU183" s="56"/>
      <c r="CV183" s="56"/>
      <c r="CW183" s="56"/>
      <c r="CX183" s="52"/>
      <c r="CY183" s="52"/>
      <c r="CZ183" s="52"/>
    </row>
    <row r="184" spans="1:108" x14ac:dyDescent="0.2">
      <c r="A184" s="56">
        <v>168</v>
      </c>
      <c r="B184" s="66" t="s">
        <v>254</v>
      </c>
      <c r="C184" s="56"/>
      <c r="D184" s="60" t="s">
        <v>20</v>
      </c>
      <c r="E184" s="32">
        <v>42736</v>
      </c>
      <c r="F184" s="32">
        <v>43100</v>
      </c>
      <c r="G184" s="60" t="s">
        <v>20</v>
      </c>
      <c r="H184" s="48">
        <v>22500</v>
      </c>
      <c r="I184" s="56"/>
      <c r="J184" s="56">
        <v>46064.83</v>
      </c>
      <c r="K184" s="37">
        <f t="shared" si="17"/>
        <v>48944.28</v>
      </c>
      <c r="L184" s="56">
        <v>26108.82</v>
      </c>
      <c r="M184" s="56">
        <v>12469.92</v>
      </c>
      <c r="N184" s="56">
        <v>10365.540000000001</v>
      </c>
      <c r="O184" s="56">
        <v>31145.08</v>
      </c>
      <c r="P184" s="37">
        <f t="shared" si="16"/>
        <v>31145.08</v>
      </c>
      <c r="Q184" s="37"/>
      <c r="R184" s="37"/>
      <c r="S184" s="37"/>
      <c r="T184" s="37"/>
      <c r="U184" s="37"/>
      <c r="V184" s="48">
        <v>28100</v>
      </c>
      <c r="W184" s="56"/>
      <c r="X184" s="56">
        <v>63864.03</v>
      </c>
      <c r="Y184" s="75">
        <v>922.7</v>
      </c>
      <c r="Z184" s="5">
        <f t="shared" si="15"/>
        <v>19.310000000000002</v>
      </c>
      <c r="AA184" s="33">
        <v>0</v>
      </c>
      <c r="AB184" s="33">
        <v>5.12</v>
      </c>
      <c r="AC184" s="33">
        <v>6.03</v>
      </c>
      <c r="AD184" s="33">
        <v>4.16</v>
      </c>
      <c r="AE184" s="33">
        <v>4</v>
      </c>
      <c r="AF184" s="56"/>
      <c r="AG184" s="56"/>
      <c r="AH184" s="56"/>
      <c r="AI184" s="56"/>
      <c r="AJ184" s="56"/>
      <c r="AK184" s="56"/>
      <c r="AL184" s="56">
        <v>94637.07</v>
      </c>
      <c r="AM184" s="56"/>
      <c r="AN184" s="56"/>
      <c r="AO184" s="56">
        <v>142784.32999999999</v>
      </c>
      <c r="AP184" s="56">
        <v>625.55999999999995</v>
      </c>
      <c r="AQ184" s="56">
        <v>24878.52</v>
      </c>
      <c r="AR184" s="56">
        <v>19986.099999999999</v>
      </c>
      <c r="AS184" s="56">
        <v>15663.54</v>
      </c>
      <c r="AT184" s="56">
        <v>625.55999999999995</v>
      </c>
      <c r="AU184" s="56">
        <v>15307.44</v>
      </c>
      <c r="AV184" s="56">
        <v>12066.24</v>
      </c>
      <c r="AW184" s="56">
        <v>9561.81</v>
      </c>
      <c r="AX184" s="56">
        <v>53.177</v>
      </c>
      <c r="AY184" s="56">
        <v>93801.73</v>
      </c>
      <c r="AZ184" s="56">
        <v>57878.29</v>
      </c>
      <c r="BA184" s="56">
        <v>112532.29</v>
      </c>
      <c r="BB184" s="56">
        <v>0</v>
      </c>
      <c r="BC184" s="56">
        <v>0</v>
      </c>
      <c r="BD184" s="56">
        <v>0</v>
      </c>
      <c r="BE184" s="56">
        <v>0</v>
      </c>
      <c r="BF184" s="96">
        <v>0</v>
      </c>
      <c r="BG184" s="56">
        <v>0</v>
      </c>
      <c r="BH184" s="56">
        <v>0</v>
      </c>
      <c r="BI184" s="56">
        <v>0</v>
      </c>
      <c r="BJ184" s="56">
        <v>0</v>
      </c>
      <c r="BK184" s="56">
        <v>0</v>
      </c>
      <c r="BL184" s="56">
        <v>0</v>
      </c>
      <c r="BM184" s="56">
        <v>0</v>
      </c>
      <c r="BN184" s="96">
        <v>24.623999999999999</v>
      </c>
      <c r="BO184" s="56">
        <v>1987.44</v>
      </c>
      <c r="BP184" s="56">
        <v>1549.74</v>
      </c>
      <c r="BQ184" s="56">
        <v>1374.19</v>
      </c>
      <c r="BR184" s="48">
        <f>SUM(BR281)/AQ279*AQ184</f>
        <v>23530.880351363441</v>
      </c>
      <c r="BS184" s="48">
        <f>SUM(BS281)/AR279*AR184</f>
        <v>20942.91426552237</v>
      </c>
      <c r="BT184" s="48">
        <f>SUM(BT281)/AS279*AS184</f>
        <v>2036.9866508066857</v>
      </c>
      <c r="BU184" s="53"/>
      <c r="BV184" s="48">
        <f>SUM(BV281)/AU279*AU184</f>
        <v>15420.966123321121</v>
      </c>
      <c r="BW184" s="48">
        <f>SUM(BW281)/AV279*AV184</f>
        <v>12913.557492013791</v>
      </c>
      <c r="BX184" s="48">
        <f>SUM(BX281)/AW279*AW184</f>
        <v>2247.0764860080149</v>
      </c>
      <c r="BY184" s="53"/>
      <c r="BZ184" s="48">
        <f>SUM(BZ281)/AY279*AY184</f>
        <v>94229.652030760335</v>
      </c>
      <c r="CA184" s="48">
        <f>SUM(CA281)/AZ279*AZ184</f>
        <v>58906.344489255833</v>
      </c>
      <c r="CB184" s="48">
        <f>SUM(CB281)/BA279*BA184</f>
        <v>33731.288346425172</v>
      </c>
      <c r="CC184" s="53"/>
      <c r="CD184" s="48">
        <f>SUM(CD281)/BC279*BC184</f>
        <v>0</v>
      </c>
      <c r="CE184" s="48">
        <f>SUM(CE281)/BD279*BD184</f>
        <v>0</v>
      </c>
      <c r="CF184" s="48">
        <f>SUM(CF281)/BE279*BE184</f>
        <v>0</v>
      </c>
      <c r="CG184" s="53"/>
      <c r="CH184" s="48">
        <f>SUM(CH281)/BG279*BG184</f>
        <v>0</v>
      </c>
      <c r="CI184" s="48">
        <f>SUM(CI281)/BH279*BH184</f>
        <v>0</v>
      </c>
      <c r="CJ184" s="48">
        <f>SUM(CJ281)/BI279*BI184</f>
        <v>0</v>
      </c>
      <c r="CK184" s="53"/>
      <c r="CL184" s="48">
        <f>SUM(CL281)/BK279*BK184</f>
        <v>0</v>
      </c>
      <c r="CM184" s="48">
        <f>SUM(CM281)/BL279*BL184</f>
        <v>0</v>
      </c>
      <c r="CN184" s="48">
        <f>SUM(CN281)/BM279*BM184</f>
        <v>0</v>
      </c>
      <c r="CO184" s="53"/>
      <c r="CP184" s="48">
        <f t="shared" si="18"/>
        <v>24.623999999999999</v>
      </c>
      <c r="CQ184" s="48">
        <f t="shared" si="19"/>
        <v>24.623999999999999</v>
      </c>
      <c r="CR184" s="48">
        <f t="shared" si="20"/>
        <v>0</v>
      </c>
      <c r="CS184" s="53"/>
      <c r="CT184" s="56"/>
      <c r="CU184" s="56"/>
      <c r="CV184" s="56"/>
      <c r="CW184" s="56"/>
      <c r="CX184" s="52"/>
      <c r="CY184" s="52">
        <v>3</v>
      </c>
      <c r="CZ184" s="52">
        <v>24635</v>
      </c>
    </row>
    <row r="185" spans="1:108" x14ac:dyDescent="0.2">
      <c r="A185" s="56">
        <v>169</v>
      </c>
      <c r="B185" s="66" t="s">
        <v>255</v>
      </c>
      <c r="C185" s="56"/>
      <c r="D185" s="60" t="s">
        <v>20</v>
      </c>
      <c r="E185" s="32">
        <v>42736</v>
      </c>
      <c r="F185" s="32">
        <v>43100</v>
      </c>
      <c r="G185" s="60" t="s">
        <v>20</v>
      </c>
      <c r="H185" s="48">
        <v>58000</v>
      </c>
      <c r="I185" s="56"/>
      <c r="J185" s="56">
        <v>25982.86</v>
      </c>
      <c r="K185" s="37">
        <f t="shared" si="17"/>
        <v>145182.24</v>
      </c>
      <c r="L185" s="56">
        <v>77643.240000000005</v>
      </c>
      <c r="M185" s="56">
        <v>36881.279999999999</v>
      </c>
      <c r="N185" s="56">
        <v>30657.72</v>
      </c>
      <c r="O185" s="56">
        <v>149371.85</v>
      </c>
      <c r="P185" s="37">
        <f t="shared" si="16"/>
        <v>149371.85</v>
      </c>
      <c r="Q185" s="37"/>
      <c r="R185" s="37"/>
      <c r="S185" s="37"/>
      <c r="T185" s="37"/>
      <c r="U185" s="37"/>
      <c r="V185" s="48">
        <v>91300</v>
      </c>
      <c r="W185" s="56"/>
      <c r="X185" s="56">
        <v>21793.25</v>
      </c>
      <c r="Y185" s="75">
        <v>1161.8</v>
      </c>
      <c r="Z185" s="5">
        <f t="shared" si="15"/>
        <v>19.310000000000002</v>
      </c>
      <c r="AA185" s="33">
        <v>0</v>
      </c>
      <c r="AB185" s="33">
        <v>5.12</v>
      </c>
      <c r="AC185" s="33">
        <v>6.03</v>
      </c>
      <c r="AD185" s="33">
        <v>4.16</v>
      </c>
      <c r="AE185" s="33">
        <v>4</v>
      </c>
      <c r="AF185" s="56"/>
      <c r="AG185" s="56"/>
      <c r="AH185" s="56"/>
      <c r="AI185" s="56"/>
      <c r="AJ185" s="56"/>
      <c r="AK185" s="56"/>
      <c r="AL185" s="56">
        <v>61777.45</v>
      </c>
      <c r="AM185" s="56"/>
      <c r="AN185" s="56"/>
      <c r="AO185" s="56">
        <v>62380.33</v>
      </c>
      <c r="AP185" s="56">
        <v>1319.51</v>
      </c>
      <c r="AQ185" s="56">
        <v>64598.65</v>
      </c>
      <c r="AR185" s="56">
        <v>63597.75</v>
      </c>
      <c r="AS185" s="56">
        <v>8857.2199999999993</v>
      </c>
      <c r="AT185" s="56">
        <v>1319.5070000000001</v>
      </c>
      <c r="AU185" s="56">
        <v>32229.08</v>
      </c>
      <c r="AV185" s="56">
        <v>32860.54</v>
      </c>
      <c r="AW185" s="56">
        <v>4108.13</v>
      </c>
      <c r="AX185" s="56">
        <v>124.104</v>
      </c>
      <c r="AY185" s="56">
        <v>218959.2</v>
      </c>
      <c r="AZ185" s="56">
        <v>219456.92</v>
      </c>
      <c r="BA185" s="56">
        <v>48093.41</v>
      </c>
      <c r="BB185" s="56">
        <v>0</v>
      </c>
      <c r="BC185" s="56">
        <v>0</v>
      </c>
      <c r="BD185" s="56">
        <v>0</v>
      </c>
      <c r="BE185" s="56">
        <v>0</v>
      </c>
      <c r="BF185" s="96">
        <v>12665.011</v>
      </c>
      <c r="BG185" s="56">
        <v>43178.39</v>
      </c>
      <c r="BH185" s="56">
        <v>32470.2</v>
      </c>
      <c r="BI185" s="56">
        <v>10708.19</v>
      </c>
      <c r="BJ185" s="56">
        <v>0</v>
      </c>
      <c r="BK185" s="56">
        <v>0</v>
      </c>
      <c r="BL185" s="56">
        <v>0</v>
      </c>
      <c r="BM185" s="56">
        <v>0</v>
      </c>
      <c r="BN185" s="96">
        <v>77.045000000000002</v>
      </c>
      <c r="BO185" s="56">
        <v>6216.05</v>
      </c>
      <c r="BP185" s="56">
        <v>6424.54</v>
      </c>
      <c r="BQ185" s="56">
        <v>381.92</v>
      </c>
      <c r="BR185" s="48">
        <f>SUM(BR281)/AQ279*AQ185</f>
        <v>61099.418454538456</v>
      </c>
      <c r="BS185" s="48">
        <f>SUM(BS281)/AR279*AR185</f>
        <v>66642.42777380906</v>
      </c>
      <c r="BT185" s="48">
        <f>SUM(BT281)/AS279*AS185</f>
        <v>1151.8493841914401</v>
      </c>
      <c r="BU185" s="53"/>
      <c r="BV185" s="48">
        <f>SUM(BV281)/AU279*AU185</f>
        <v>32468.103802190715</v>
      </c>
      <c r="BW185" s="48">
        <f>SUM(BW281)/AV279*AV185</f>
        <v>35168.078250442464</v>
      </c>
      <c r="BX185" s="48">
        <f>SUM(BX281)/AW279*AW185</f>
        <v>965.43252004213707</v>
      </c>
      <c r="BY185" s="53"/>
      <c r="BZ185" s="48">
        <f>SUM(BZ281)/AY279*AY185</f>
        <v>219958.08845885529</v>
      </c>
      <c r="CA185" s="48">
        <f>SUM(CA281)/AZ279*AZ185</f>
        <v>223354.99079311188</v>
      </c>
      <c r="CB185" s="48">
        <f>SUM(CB281)/BA279*BA185</f>
        <v>14415.886144970907</v>
      </c>
      <c r="CC185" s="53"/>
      <c r="CD185" s="48">
        <f>SUM(CD281)/BC279*BC185</f>
        <v>0</v>
      </c>
      <c r="CE185" s="48">
        <f>SUM(CE281)/BD279*BD185</f>
        <v>0</v>
      </c>
      <c r="CF185" s="48">
        <f>SUM(CF281)/BE279*BE185</f>
        <v>0</v>
      </c>
      <c r="CG185" s="53"/>
      <c r="CH185" s="48">
        <f>SUM(CH281)/BG279*BG185</f>
        <v>46187.058400318281</v>
      </c>
      <c r="CI185" s="48">
        <f>SUM(CI281)/BH279*BH185</f>
        <v>41123.460687233608</v>
      </c>
      <c r="CJ185" s="48">
        <f>SUM(CJ281)/BI279*BI185</f>
        <v>2196.664206368926</v>
      </c>
      <c r="CK185" s="53"/>
      <c r="CL185" s="48">
        <f>SUM(CL281)/BK279*BK185</f>
        <v>0</v>
      </c>
      <c r="CM185" s="48">
        <f>SUM(CM281)/BL279*BL185</f>
        <v>0</v>
      </c>
      <c r="CN185" s="48">
        <f>SUM(CN281)/BM279*BM185</f>
        <v>0</v>
      </c>
      <c r="CO185" s="53"/>
      <c r="CP185" s="48">
        <f t="shared" si="18"/>
        <v>77.045000000000002</v>
      </c>
      <c r="CQ185" s="48">
        <f t="shared" si="19"/>
        <v>77.045000000000002</v>
      </c>
      <c r="CR185" s="48">
        <f t="shared" si="20"/>
        <v>0</v>
      </c>
      <c r="CS185" s="53"/>
      <c r="CT185" s="56"/>
      <c r="CU185" s="56"/>
      <c r="CV185" s="56"/>
      <c r="CW185" s="56"/>
      <c r="CX185" s="52"/>
      <c r="CY185" s="52">
        <v>1</v>
      </c>
      <c r="CZ185" s="52">
        <v>534</v>
      </c>
    </row>
    <row r="186" spans="1:108" s="16" customFormat="1" ht="25.5" x14ac:dyDescent="0.2">
      <c r="A186" s="19"/>
      <c r="B186" s="65" t="s">
        <v>333</v>
      </c>
      <c r="C186" s="19"/>
      <c r="D186" s="19"/>
      <c r="E186" s="45"/>
      <c r="F186" s="45"/>
      <c r="G186" s="19"/>
      <c r="H186" s="51"/>
      <c r="I186" s="19"/>
      <c r="J186" s="19"/>
      <c r="K186" s="41"/>
      <c r="L186" s="19"/>
      <c r="M186" s="19"/>
      <c r="N186" s="19"/>
      <c r="O186" s="19"/>
      <c r="P186" s="37"/>
      <c r="Q186" s="41"/>
      <c r="R186" s="41"/>
      <c r="S186" s="41"/>
      <c r="T186" s="41"/>
      <c r="U186" s="41"/>
      <c r="V186" s="51"/>
      <c r="W186" s="19"/>
      <c r="X186" s="19"/>
      <c r="Y186" s="71"/>
      <c r="Z186" s="4"/>
      <c r="AA186" s="44"/>
      <c r="AB186" s="44"/>
      <c r="AC186" s="44"/>
      <c r="AD186" s="44"/>
      <c r="AE186" s="44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19"/>
      <c r="AX186" s="19"/>
      <c r="AY186" s="19"/>
      <c r="AZ186" s="19"/>
      <c r="BA186" s="19"/>
      <c r="BB186" s="19"/>
      <c r="BC186" s="19"/>
      <c r="BD186" s="19"/>
      <c r="BE186" s="19"/>
      <c r="BF186" s="97"/>
      <c r="BG186" s="19"/>
      <c r="BH186" s="19"/>
      <c r="BI186" s="19"/>
      <c r="BJ186" s="19"/>
      <c r="BK186" s="19"/>
      <c r="BL186" s="19"/>
      <c r="BM186" s="19"/>
      <c r="BN186" s="97"/>
      <c r="BO186" s="19"/>
      <c r="BP186" s="19"/>
      <c r="BQ186" s="19"/>
      <c r="BR186" s="51"/>
      <c r="BS186" s="51"/>
      <c r="BT186" s="51"/>
      <c r="BU186" s="3"/>
      <c r="BV186" s="51"/>
      <c r="BW186" s="51"/>
      <c r="BX186" s="51"/>
      <c r="BY186" s="3"/>
      <c r="BZ186" s="51"/>
      <c r="CA186" s="51"/>
      <c r="CB186" s="51"/>
      <c r="CC186" s="3"/>
      <c r="CD186" s="51"/>
      <c r="CE186" s="51"/>
      <c r="CF186" s="51"/>
      <c r="CG186" s="3"/>
      <c r="CH186" s="51"/>
      <c r="CI186" s="51"/>
      <c r="CJ186" s="51"/>
      <c r="CK186" s="3"/>
      <c r="CL186" s="51"/>
      <c r="CM186" s="51"/>
      <c r="CN186" s="51"/>
      <c r="CO186" s="3"/>
      <c r="CP186" s="48">
        <f t="shared" si="18"/>
        <v>0</v>
      </c>
      <c r="CQ186" s="48">
        <f t="shared" si="19"/>
        <v>0</v>
      </c>
      <c r="CR186" s="48">
        <f t="shared" si="20"/>
        <v>0</v>
      </c>
      <c r="CS186" s="3"/>
      <c r="CT186" s="19"/>
      <c r="CU186" s="19"/>
      <c r="CV186" s="19"/>
      <c r="CW186" s="19"/>
      <c r="CX186" s="52"/>
      <c r="CY186" s="52"/>
      <c r="CZ186" s="52"/>
      <c r="DA186" s="17"/>
      <c r="DB186" s="17"/>
      <c r="DC186" s="17"/>
      <c r="DD186" s="17"/>
    </row>
    <row r="187" spans="1:108" x14ac:dyDescent="0.2">
      <c r="A187" s="56">
        <v>1</v>
      </c>
      <c r="B187" s="66" t="s">
        <v>256</v>
      </c>
      <c r="C187" s="56"/>
      <c r="D187" s="95" t="s">
        <v>348</v>
      </c>
      <c r="E187" s="32">
        <v>42736</v>
      </c>
      <c r="F187" s="32">
        <v>43100</v>
      </c>
      <c r="G187" s="60" t="s">
        <v>24</v>
      </c>
      <c r="H187" s="48">
        <v>-700</v>
      </c>
      <c r="I187" s="56"/>
      <c r="J187" s="56">
        <v>16838.099999999999</v>
      </c>
      <c r="K187" s="37">
        <f t="shared" si="17"/>
        <v>118925.34</v>
      </c>
      <c r="L187" s="56">
        <v>66118.62</v>
      </c>
      <c r="M187" s="56">
        <v>27693.599999999999</v>
      </c>
      <c r="N187" s="56">
        <v>25113.119999999999</v>
      </c>
      <c r="O187" s="56">
        <v>117216.61</v>
      </c>
      <c r="P187" s="37">
        <f t="shared" si="16"/>
        <v>117216.61</v>
      </c>
      <c r="Q187" s="37"/>
      <c r="R187" s="37"/>
      <c r="S187" s="37"/>
      <c r="T187" s="37"/>
      <c r="U187" s="37"/>
      <c r="V187" s="48">
        <v>2500</v>
      </c>
      <c r="W187" s="56"/>
      <c r="X187" s="56">
        <v>18546.830000000002</v>
      </c>
      <c r="Y187" s="75">
        <v>139.4</v>
      </c>
      <c r="Z187" s="5">
        <f t="shared" ref="Z187:Z199" si="21">SUM(AA187:AE187)</f>
        <v>19.310000000000002</v>
      </c>
      <c r="AA187" s="33">
        <v>0</v>
      </c>
      <c r="AB187" s="33">
        <v>5.12</v>
      </c>
      <c r="AC187" s="33">
        <v>6.03</v>
      </c>
      <c r="AD187" s="33">
        <v>4.16</v>
      </c>
      <c r="AE187" s="33">
        <v>4</v>
      </c>
      <c r="AF187" s="56"/>
      <c r="AG187" s="56"/>
      <c r="AH187" s="56"/>
      <c r="AI187" s="56"/>
      <c r="AJ187" s="56"/>
      <c r="AK187" s="56"/>
      <c r="AL187" s="56">
        <v>40061.08</v>
      </c>
      <c r="AM187" s="56"/>
      <c r="AN187" s="56"/>
      <c r="AO187" s="56">
        <v>50058.73</v>
      </c>
      <c r="AP187" s="56">
        <v>1243.04</v>
      </c>
      <c r="AQ187" s="56">
        <v>52994.64</v>
      </c>
      <c r="AR187" s="56">
        <v>50681.26</v>
      </c>
      <c r="AS187" s="56">
        <v>10388.41</v>
      </c>
      <c r="AT187" s="56">
        <v>1243.038</v>
      </c>
      <c r="AU187" s="56">
        <v>30545.35</v>
      </c>
      <c r="AV187" s="56">
        <v>29128.6</v>
      </c>
      <c r="AW187" s="56">
        <v>6236.71</v>
      </c>
      <c r="AX187" s="56">
        <v>61.642000000000003</v>
      </c>
      <c r="AY187" s="56">
        <v>106128.35</v>
      </c>
      <c r="AZ187" s="56">
        <v>102175.58</v>
      </c>
      <c r="BA187" s="56">
        <v>30523</v>
      </c>
      <c r="BB187" s="56">
        <v>0</v>
      </c>
      <c r="BC187" s="56">
        <v>0</v>
      </c>
      <c r="BD187" s="56">
        <v>0</v>
      </c>
      <c r="BE187" s="56">
        <v>0</v>
      </c>
      <c r="BF187" s="96">
        <v>8834</v>
      </c>
      <c r="BG187" s="56">
        <v>30017.87</v>
      </c>
      <c r="BH187" s="56">
        <v>24110.68</v>
      </c>
      <c r="BI187" s="56">
        <v>5907.19</v>
      </c>
      <c r="BJ187" s="56">
        <v>0</v>
      </c>
      <c r="BK187" s="56">
        <v>0</v>
      </c>
      <c r="BL187" s="56">
        <v>0</v>
      </c>
      <c r="BM187" s="56">
        <v>0</v>
      </c>
      <c r="BN187" s="96">
        <v>61.436</v>
      </c>
      <c r="BO187" s="56">
        <v>4958.9799999999996</v>
      </c>
      <c r="BP187" s="56">
        <v>4941.75</v>
      </c>
      <c r="BQ187" s="56">
        <v>613.09</v>
      </c>
      <c r="BR187" s="48">
        <f>SUM(BR281)/AQ279*AQ187</f>
        <v>50123.983786156852</v>
      </c>
      <c r="BS187" s="48">
        <f>SUM(BS281)/AR279*AR187</f>
        <v>53107.573916304253</v>
      </c>
      <c r="BT187" s="48">
        <f>SUM(BT281)/AS279*AS187</f>
        <v>1350.9750984200687</v>
      </c>
      <c r="BU187" s="53"/>
      <c r="BV187" s="48">
        <f>SUM(BV281)/AU279*AU187</f>
        <v>30771.886584235297</v>
      </c>
      <c r="BW187" s="48">
        <f>SUM(BW281)/AV279*AV187</f>
        <v>31174.073345290071</v>
      </c>
      <c r="BX187" s="48">
        <f>SUM(BX281)/AW279*AW187</f>
        <v>1465.6602035651249</v>
      </c>
      <c r="BY187" s="53"/>
      <c r="BZ187" s="48">
        <f>SUM(BZ281)/AY279*AY187</f>
        <v>106612.50587914257</v>
      </c>
      <c r="CA187" s="48">
        <f>SUM(CA281)/AZ279*AZ187</f>
        <v>103990.45849263202</v>
      </c>
      <c r="CB187" s="48">
        <f>SUM(CB281)/BA279*BA187</f>
        <v>9149.1972143989569</v>
      </c>
      <c r="CC187" s="53"/>
      <c r="CD187" s="48">
        <f>SUM(CD281)/BC279*BC187</f>
        <v>0</v>
      </c>
      <c r="CE187" s="48">
        <f>SUM(CE281)/BD279*BD187</f>
        <v>0</v>
      </c>
      <c r="CF187" s="48">
        <f>SUM(CF281)/BE279*BE187</f>
        <v>0</v>
      </c>
      <c r="CG187" s="53"/>
      <c r="CH187" s="48">
        <f>SUM(CH281)/BG279*BG187</f>
        <v>32109.513919883582</v>
      </c>
      <c r="CI187" s="48">
        <f>SUM(CI281)/BH279*BH187</f>
        <v>30536.140865238576</v>
      </c>
      <c r="CJ187" s="48">
        <f>SUM(CJ281)/BI279*BI187</f>
        <v>1211.7932940319938</v>
      </c>
      <c r="CK187" s="53"/>
      <c r="CL187" s="48">
        <f>SUM(CL281)/BK279*BK187</f>
        <v>0</v>
      </c>
      <c r="CM187" s="48">
        <f>SUM(CM281)/BL279*BL187</f>
        <v>0</v>
      </c>
      <c r="CN187" s="48">
        <f>SUM(CN281)/BM279*BM187</f>
        <v>0</v>
      </c>
      <c r="CO187" s="53"/>
      <c r="CP187" s="48">
        <f t="shared" si="18"/>
        <v>61.436</v>
      </c>
      <c r="CQ187" s="48">
        <f t="shared" si="19"/>
        <v>61.436</v>
      </c>
      <c r="CR187" s="48">
        <f t="shared" si="20"/>
        <v>0</v>
      </c>
      <c r="CS187" s="53"/>
      <c r="CT187" s="56"/>
      <c r="CU187" s="56"/>
      <c r="CV187" s="56"/>
      <c r="CW187" s="56"/>
      <c r="CX187" s="52"/>
      <c r="CY187" s="52">
        <v>1</v>
      </c>
      <c r="CZ187" s="52">
        <v>78454.75</v>
      </c>
    </row>
    <row r="188" spans="1:108" x14ac:dyDescent="0.2">
      <c r="A188" s="56">
        <v>2</v>
      </c>
      <c r="B188" s="66" t="s">
        <v>257</v>
      </c>
      <c r="C188" s="56"/>
      <c r="D188" s="60" t="s">
        <v>20</v>
      </c>
      <c r="E188" s="32">
        <v>42736</v>
      </c>
      <c r="F188" s="32">
        <v>43100</v>
      </c>
      <c r="G188" s="60" t="s">
        <v>20</v>
      </c>
      <c r="H188" s="48">
        <v>45600</v>
      </c>
      <c r="I188" s="56"/>
      <c r="J188" s="56">
        <v>21503.78</v>
      </c>
      <c r="K188" s="37">
        <f t="shared" si="17"/>
        <v>27031.68</v>
      </c>
      <c r="L188" s="56">
        <v>12493.5</v>
      </c>
      <c r="M188" s="56">
        <v>7624.32</v>
      </c>
      <c r="N188" s="56">
        <v>6913.86</v>
      </c>
      <c r="O188" s="56">
        <v>30665.68</v>
      </c>
      <c r="P188" s="37">
        <f t="shared" si="16"/>
        <v>30665.68</v>
      </c>
      <c r="Q188" s="37"/>
      <c r="R188" s="37"/>
      <c r="S188" s="37"/>
      <c r="T188" s="37"/>
      <c r="U188" s="37"/>
      <c r="V188" s="48">
        <v>47800</v>
      </c>
      <c r="W188" s="56"/>
      <c r="X188" s="56">
        <v>17869.78</v>
      </c>
      <c r="Y188" s="75">
        <v>781.2</v>
      </c>
      <c r="Z188" s="5">
        <f t="shared" si="21"/>
        <v>15.93</v>
      </c>
      <c r="AA188" s="33">
        <v>0</v>
      </c>
      <c r="AB188" s="33">
        <v>4.5</v>
      </c>
      <c r="AC188" s="33">
        <v>3.27</v>
      </c>
      <c r="AD188" s="33">
        <v>4.16</v>
      </c>
      <c r="AE188" s="33">
        <v>4</v>
      </c>
      <c r="AF188" s="56"/>
      <c r="AG188" s="56"/>
      <c r="AH188" s="56"/>
      <c r="AI188" s="56"/>
      <c r="AJ188" s="56"/>
      <c r="AK188" s="56"/>
      <c r="AL188" s="56">
        <v>60177.06</v>
      </c>
      <c r="AM188" s="56"/>
      <c r="AN188" s="56"/>
      <c r="AO188" s="56">
        <v>58139.839999999997</v>
      </c>
      <c r="AP188" s="56">
        <v>397.51</v>
      </c>
      <c r="AQ188" s="56">
        <v>19253.939999999999</v>
      </c>
      <c r="AR188" s="56">
        <v>19357.63</v>
      </c>
      <c r="AS188" s="56">
        <v>8755.0400000000009</v>
      </c>
      <c r="AT188" s="56">
        <v>397.51400000000001</v>
      </c>
      <c r="AU188" s="56">
        <v>9696.69</v>
      </c>
      <c r="AV188" s="56">
        <v>9989.18</v>
      </c>
      <c r="AW188" s="56">
        <v>4971.71</v>
      </c>
      <c r="AX188" s="56">
        <v>33.911999999999999</v>
      </c>
      <c r="AY188" s="56">
        <v>58804.31</v>
      </c>
      <c r="AZ188" s="56">
        <v>60384.1</v>
      </c>
      <c r="BA188" s="56">
        <v>43933.73</v>
      </c>
      <c r="BB188" s="56">
        <v>0</v>
      </c>
      <c r="BC188" s="56">
        <v>0</v>
      </c>
      <c r="BD188" s="56">
        <v>0</v>
      </c>
      <c r="BE188" s="56">
        <v>0</v>
      </c>
      <c r="BF188" s="96">
        <v>0</v>
      </c>
      <c r="BG188" s="56">
        <v>0</v>
      </c>
      <c r="BH188" s="56">
        <v>0</v>
      </c>
      <c r="BI188" s="56">
        <v>0</v>
      </c>
      <c r="BJ188" s="56">
        <v>0</v>
      </c>
      <c r="BK188" s="56">
        <v>0</v>
      </c>
      <c r="BL188" s="56">
        <v>0</v>
      </c>
      <c r="BM188" s="56">
        <v>0</v>
      </c>
      <c r="BN188" s="96">
        <v>14.364000000000001</v>
      </c>
      <c r="BO188" s="56">
        <v>1159.3800000000001</v>
      </c>
      <c r="BP188" s="56">
        <v>1220.6300000000001</v>
      </c>
      <c r="BQ188" s="56">
        <v>479.36</v>
      </c>
      <c r="BR188" s="48">
        <f>SUM(BR281)/AQ279*AQ188</f>
        <v>18210.977117301616</v>
      </c>
      <c r="BS188" s="48">
        <f>SUM(BS281)/AR279*AR188</f>
        <v>20284.356901731895</v>
      </c>
      <c r="BT188" s="48">
        <f>SUM(BT281)/AS279*AS188</f>
        <v>1138.5612452407672</v>
      </c>
      <c r="BU188" s="53"/>
      <c r="BV188" s="48">
        <f>SUM(BV281)/AU279*AU188</f>
        <v>9768.6045477458465</v>
      </c>
      <c r="BW188" s="48">
        <f>SUM(BW281)/AV279*AV188</f>
        <v>10690.64184270115</v>
      </c>
      <c r="BX188" s="48">
        <f>SUM(BX281)/AW279*AW188</f>
        <v>1168.3784384181349</v>
      </c>
      <c r="BY188" s="53"/>
      <c r="BZ188" s="48">
        <f>SUM(BZ281)/AY279*AY188</f>
        <v>59072.574346005771</v>
      </c>
      <c r="CA188" s="48">
        <f>SUM(CA281)/AZ279*AZ188</f>
        <v>61456.663565452145</v>
      </c>
      <c r="CB188" s="48">
        <f>SUM(CB281)/BA279*BA188</f>
        <v>13169.031881995739</v>
      </c>
      <c r="CC188" s="53"/>
      <c r="CD188" s="48">
        <f>SUM(CD281)/BC279*BC188</f>
        <v>0</v>
      </c>
      <c r="CE188" s="48">
        <f>SUM(CE281)/BD279*BD188</f>
        <v>0</v>
      </c>
      <c r="CF188" s="48">
        <f>SUM(CF281)/BE279*BE188</f>
        <v>0</v>
      </c>
      <c r="CG188" s="53"/>
      <c r="CH188" s="48">
        <f>SUM(CH281)/BG279*BG188</f>
        <v>0</v>
      </c>
      <c r="CI188" s="48">
        <f>SUM(CI281)/BH279*BH188</f>
        <v>0</v>
      </c>
      <c r="CJ188" s="48">
        <f>SUM(CJ281)/BI279*BI188</f>
        <v>0</v>
      </c>
      <c r="CK188" s="53"/>
      <c r="CL188" s="48">
        <f>SUM(CL281)/BK279*BK188</f>
        <v>0</v>
      </c>
      <c r="CM188" s="48">
        <f>SUM(CM281)/BL279*BL188</f>
        <v>0</v>
      </c>
      <c r="CN188" s="48">
        <f>SUM(CN281)/BM279*BM188</f>
        <v>0</v>
      </c>
      <c r="CO188" s="53"/>
      <c r="CP188" s="48">
        <f t="shared" si="18"/>
        <v>14.364000000000001</v>
      </c>
      <c r="CQ188" s="48">
        <f t="shared" si="19"/>
        <v>14.364000000000001</v>
      </c>
      <c r="CR188" s="48">
        <f t="shared" si="20"/>
        <v>0</v>
      </c>
      <c r="CS188" s="53"/>
      <c r="CT188" s="56"/>
      <c r="CU188" s="56"/>
      <c r="CV188" s="56"/>
      <c r="CW188" s="56"/>
      <c r="CX188" s="52"/>
      <c r="CY188" s="52">
        <v>1</v>
      </c>
      <c r="CZ188" s="52">
        <v>0</v>
      </c>
    </row>
    <row r="189" spans="1:108" x14ac:dyDescent="0.2">
      <c r="A189" s="56">
        <v>3</v>
      </c>
      <c r="B189" s="66" t="s">
        <v>258</v>
      </c>
      <c r="C189" s="56"/>
      <c r="D189" s="60" t="s">
        <v>20</v>
      </c>
      <c r="E189" s="32">
        <v>42736</v>
      </c>
      <c r="F189" s="32">
        <v>43100</v>
      </c>
      <c r="G189" s="60" t="s">
        <v>20</v>
      </c>
      <c r="H189" s="48">
        <v>30600</v>
      </c>
      <c r="I189" s="56"/>
      <c r="J189" s="56">
        <v>2009.59</v>
      </c>
      <c r="K189" s="37">
        <f t="shared" si="17"/>
        <v>24686.52</v>
      </c>
      <c r="L189" s="56">
        <v>10933.56</v>
      </c>
      <c r="M189" s="56">
        <v>7212.48</v>
      </c>
      <c r="N189" s="56">
        <v>6540.48</v>
      </c>
      <c r="O189" s="56">
        <v>23890.89</v>
      </c>
      <c r="P189" s="37">
        <f t="shared" si="16"/>
        <v>23890.89</v>
      </c>
      <c r="Q189" s="37"/>
      <c r="R189" s="37"/>
      <c r="S189" s="37"/>
      <c r="T189" s="37"/>
      <c r="U189" s="37"/>
      <c r="V189" s="48">
        <v>38000</v>
      </c>
      <c r="W189" s="56"/>
      <c r="X189" s="56">
        <v>2805.22</v>
      </c>
      <c r="Y189" s="75">
        <v>795.7</v>
      </c>
      <c r="Z189" s="5">
        <f t="shared" si="21"/>
        <v>15.38</v>
      </c>
      <c r="AA189" s="33">
        <v>0</v>
      </c>
      <c r="AB189" s="33">
        <v>3.95</v>
      </c>
      <c r="AC189" s="33">
        <v>3.27</v>
      </c>
      <c r="AD189" s="33">
        <v>4.16</v>
      </c>
      <c r="AE189" s="33">
        <v>4</v>
      </c>
      <c r="AF189" s="56"/>
      <c r="AG189" s="56"/>
      <c r="AH189" s="56"/>
      <c r="AI189" s="56"/>
      <c r="AJ189" s="56"/>
      <c r="AK189" s="56"/>
      <c r="AL189" s="56">
        <v>1742.55</v>
      </c>
      <c r="AM189" s="56"/>
      <c r="AN189" s="56"/>
      <c r="AO189" s="56">
        <v>3851.62</v>
      </c>
      <c r="AP189" s="56">
        <v>444.22</v>
      </c>
      <c r="AQ189" s="56">
        <v>19827.21</v>
      </c>
      <c r="AR189" s="56">
        <v>18588.810000000001</v>
      </c>
      <c r="AS189" s="56">
        <v>2262.02</v>
      </c>
      <c r="AT189" s="56">
        <v>444.22399999999999</v>
      </c>
      <c r="AU189" s="56">
        <v>10896.41</v>
      </c>
      <c r="AV189" s="56">
        <v>10103.48</v>
      </c>
      <c r="AW189" s="56">
        <v>1393.01</v>
      </c>
      <c r="AX189" s="56">
        <v>0</v>
      </c>
      <c r="AY189" s="56">
        <v>0</v>
      </c>
      <c r="AZ189" s="56">
        <v>0</v>
      </c>
      <c r="BA189" s="56">
        <v>0</v>
      </c>
      <c r="BB189" s="56">
        <v>0</v>
      </c>
      <c r="BC189" s="56">
        <v>0</v>
      </c>
      <c r="BD189" s="56">
        <v>0</v>
      </c>
      <c r="BE189" s="56">
        <v>0</v>
      </c>
      <c r="BF189" s="96">
        <v>0</v>
      </c>
      <c r="BG189" s="56">
        <v>0</v>
      </c>
      <c r="BH189" s="56">
        <v>0</v>
      </c>
      <c r="BI189" s="56">
        <v>0</v>
      </c>
      <c r="BJ189" s="56">
        <v>0</v>
      </c>
      <c r="BK189" s="56">
        <v>0</v>
      </c>
      <c r="BL189" s="56">
        <v>0</v>
      </c>
      <c r="BM189" s="56">
        <v>0</v>
      </c>
      <c r="BN189" s="96">
        <v>18.468</v>
      </c>
      <c r="BO189" s="56">
        <v>1490.52</v>
      </c>
      <c r="BP189" s="56">
        <v>1412.78</v>
      </c>
      <c r="BQ189" s="56">
        <v>196.59</v>
      </c>
      <c r="BR189" s="48">
        <f>SUM(BR281)/AQ279*AQ189</f>
        <v>18753.193767609839</v>
      </c>
      <c r="BS189" s="48">
        <f>SUM(BS281)/AR279*AR189</f>
        <v>19478.730424048961</v>
      </c>
      <c r="BT189" s="48">
        <f>SUM(BT281)/AS279*AS189</f>
        <v>294.16750899590636</v>
      </c>
      <c r="BU189" s="53"/>
      <c r="BV189" s="48">
        <f>SUM(BV281)/AU279*AU189</f>
        <v>10977.222153137132</v>
      </c>
      <c r="BW189" s="48">
        <f>SUM(BW281)/AV279*AV189</f>
        <v>10812.968236120903</v>
      </c>
      <c r="BX189" s="48">
        <f>SUM(BX281)/AW279*AW189</f>
        <v>327.36479973708168</v>
      </c>
      <c r="BY189" s="53"/>
      <c r="BZ189" s="48">
        <f>SUM(BZ281)/AY279*AY189</f>
        <v>0</v>
      </c>
      <c r="CA189" s="48">
        <f>SUM(CA281)/AZ279*AZ189</f>
        <v>0</v>
      </c>
      <c r="CB189" s="48">
        <f>SUM(CB281)/BA279*BA189</f>
        <v>0</v>
      </c>
      <c r="CC189" s="53"/>
      <c r="CD189" s="48">
        <f>SUM(CD281)/BC279*BC189</f>
        <v>0</v>
      </c>
      <c r="CE189" s="48">
        <f>SUM(CE281)/BD279*BD189</f>
        <v>0</v>
      </c>
      <c r="CF189" s="48">
        <f>SUM(CF281)/BE279*BE189</f>
        <v>0</v>
      </c>
      <c r="CG189" s="53"/>
      <c r="CH189" s="48">
        <f>SUM(CH281)/BG279*BG189</f>
        <v>0</v>
      </c>
      <c r="CI189" s="48">
        <f>SUM(CI281)/BH279*BH189</f>
        <v>0</v>
      </c>
      <c r="CJ189" s="48">
        <f>SUM(CJ281)/BI279*BI189</f>
        <v>0</v>
      </c>
      <c r="CK189" s="53"/>
      <c r="CL189" s="48">
        <f>SUM(CL281)/BK279*BK189</f>
        <v>0</v>
      </c>
      <c r="CM189" s="48">
        <f>SUM(CM281)/BL279*BL189</f>
        <v>0</v>
      </c>
      <c r="CN189" s="48">
        <f>SUM(CN281)/BM279*BM189</f>
        <v>0</v>
      </c>
      <c r="CO189" s="53"/>
      <c r="CP189" s="48">
        <f t="shared" si="18"/>
        <v>18.468</v>
      </c>
      <c r="CQ189" s="48">
        <f t="shared" si="19"/>
        <v>18.468</v>
      </c>
      <c r="CR189" s="48">
        <f t="shared" si="20"/>
        <v>0</v>
      </c>
      <c r="CS189" s="53"/>
      <c r="CT189" s="56"/>
      <c r="CU189" s="56"/>
      <c r="CV189" s="56"/>
      <c r="CW189" s="56"/>
      <c r="CX189" s="52"/>
      <c r="CY189" s="52"/>
      <c r="CZ189" s="52"/>
    </row>
    <row r="190" spans="1:108" x14ac:dyDescent="0.2">
      <c r="A190" s="56">
        <v>4</v>
      </c>
      <c r="B190" s="66" t="s">
        <v>259</v>
      </c>
      <c r="C190" s="56"/>
      <c r="D190" s="60" t="s">
        <v>20</v>
      </c>
      <c r="E190" s="32">
        <v>42736</v>
      </c>
      <c r="F190" s="32">
        <v>43100</v>
      </c>
      <c r="G190" s="60" t="s">
        <v>20</v>
      </c>
      <c r="H190" s="48">
        <v>24500</v>
      </c>
      <c r="I190" s="56"/>
      <c r="J190" s="56">
        <v>48773.05</v>
      </c>
      <c r="K190" s="37">
        <f t="shared" si="17"/>
        <v>33358.980000000003</v>
      </c>
      <c r="L190" s="56">
        <v>15417.9</v>
      </c>
      <c r="M190" s="56">
        <v>9408.9599999999991</v>
      </c>
      <c r="N190" s="56">
        <v>8532.1200000000008</v>
      </c>
      <c r="O190" s="56">
        <v>23697.69</v>
      </c>
      <c r="P190" s="37">
        <f t="shared" si="16"/>
        <v>23697.69</v>
      </c>
      <c r="Q190" s="37"/>
      <c r="R190" s="37"/>
      <c r="S190" s="37"/>
      <c r="T190" s="37"/>
      <c r="U190" s="37"/>
      <c r="V190" s="48">
        <v>29700</v>
      </c>
      <c r="W190" s="56"/>
      <c r="X190" s="56">
        <v>58434.34</v>
      </c>
      <c r="Y190" s="75">
        <v>807</v>
      </c>
      <c r="Z190" s="5">
        <f t="shared" si="21"/>
        <v>15.93</v>
      </c>
      <c r="AA190" s="33">
        <v>0</v>
      </c>
      <c r="AB190" s="33">
        <v>4.5</v>
      </c>
      <c r="AC190" s="33">
        <v>3.27</v>
      </c>
      <c r="AD190" s="33">
        <v>4.16</v>
      </c>
      <c r="AE190" s="33">
        <v>4</v>
      </c>
      <c r="AF190" s="56"/>
      <c r="AG190" s="56"/>
      <c r="AH190" s="56"/>
      <c r="AI190" s="56"/>
      <c r="AJ190" s="56"/>
      <c r="AK190" s="56"/>
      <c r="AL190" s="56">
        <v>90872.48</v>
      </c>
      <c r="AM190" s="56"/>
      <c r="AN190" s="56"/>
      <c r="AO190" s="56">
        <v>120660.57</v>
      </c>
      <c r="AP190" s="56">
        <v>212.92</v>
      </c>
      <c r="AQ190" s="56">
        <v>9615.92</v>
      </c>
      <c r="AR190" s="56">
        <v>5197.5</v>
      </c>
      <c r="AS190" s="56">
        <v>4880.25</v>
      </c>
      <c r="AT190" s="56">
        <v>212.916</v>
      </c>
      <c r="AU190" s="56">
        <v>5199.91</v>
      </c>
      <c r="AV190" s="56">
        <v>3160.51</v>
      </c>
      <c r="AW190" s="56">
        <v>2310.13</v>
      </c>
      <c r="AX190" s="56">
        <v>41.85</v>
      </c>
      <c r="AY190" s="56">
        <v>72568.67</v>
      </c>
      <c r="AZ190" s="56">
        <v>49268.36</v>
      </c>
      <c r="BA190" s="56">
        <v>113401.75</v>
      </c>
      <c r="BB190" s="56">
        <v>0</v>
      </c>
      <c r="BC190" s="56">
        <v>0</v>
      </c>
      <c r="BD190" s="56">
        <v>0</v>
      </c>
      <c r="BE190" s="56">
        <v>0</v>
      </c>
      <c r="BF190" s="96">
        <v>0</v>
      </c>
      <c r="BG190" s="56">
        <v>0</v>
      </c>
      <c r="BH190" s="56">
        <v>0</v>
      </c>
      <c r="BI190" s="56">
        <v>0</v>
      </c>
      <c r="BJ190" s="56">
        <v>0</v>
      </c>
      <c r="BK190" s="56">
        <v>0</v>
      </c>
      <c r="BL190" s="56">
        <v>0</v>
      </c>
      <c r="BM190" s="56">
        <v>0</v>
      </c>
      <c r="BN190" s="96">
        <v>8.2080000000000002</v>
      </c>
      <c r="BO190" s="56">
        <v>662.52</v>
      </c>
      <c r="BP190" s="56">
        <v>632.55999999999995</v>
      </c>
      <c r="BQ190" s="56">
        <v>68.44</v>
      </c>
      <c r="BR190" s="48">
        <f>SUM(BR281)/AQ279*AQ190</f>
        <v>9095.0371239238812</v>
      </c>
      <c r="BS190" s="48">
        <f>SUM(BS281)/AR279*AR190</f>
        <v>5446.3250406558818</v>
      </c>
      <c r="BT190" s="48">
        <f>SUM(BT281)/AS279*AS190</f>
        <v>634.65883846176075</v>
      </c>
      <c r="BU190" s="53"/>
      <c r="BV190" s="48">
        <f>SUM(BV281)/AU279*AU190</f>
        <v>5238.4746211201036</v>
      </c>
      <c r="BW190" s="48">
        <f>SUM(BW281)/AV279*AV190</f>
        <v>3382.447853605142</v>
      </c>
      <c r="BX190" s="48">
        <f>SUM(BX281)/AW279*AW190</f>
        <v>542.89290444190965</v>
      </c>
      <c r="BY190" s="53"/>
      <c r="BZ190" s="48">
        <f>SUM(BZ281)/AY279*AY190</f>
        <v>72899.727141866955</v>
      </c>
      <c r="CA190" s="48">
        <f>SUM(CA281)/AZ279*AZ190</f>
        <v>50143.481892444863</v>
      </c>
      <c r="CB190" s="48">
        <f>SUM(CB281)/BA279*BA190</f>
        <v>33991.906929461948</v>
      </c>
      <c r="CC190" s="53"/>
      <c r="CD190" s="48">
        <f>SUM(CD281)/BC279*BC190</f>
        <v>0</v>
      </c>
      <c r="CE190" s="48">
        <f>SUM(CE281)/BD279*BD190</f>
        <v>0</v>
      </c>
      <c r="CF190" s="48">
        <f>SUM(CF281)/BE279*BE190</f>
        <v>0</v>
      </c>
      <c r="CG190" s="53"/>
      <c r="CH190" s="48">
        <f>SUM(CH281)/BG279*BG190</f>
        <v>0</v>
      </c>
      <c r="CI190" s="48">
        <f>SUM(CI281)/BH279*BH190</f>
        <v>0</v>
      </c>
      <c r="CJ190" s="48">
        <f>SUM(CJ281)/BI279*BI190</f>
        <v>0</v>
      </c>
      <c r="CK190" s="53"/>
      <c r="CL190" s="48">
        <f>SUM(CL281)/BK279*BK190</f>
        <v>0</v>
      </c>
      <c r="CM190" s="48">
        <f>SUM(CM281)/BL279*BL190</f>
        <v>0</v>
      </c>
      <c r="CN190" s="48">
        <f>SUM(CN281)/BM279*BM190</f>
        <v>0</v>
      </c>
      <c r="CO190" s="53"/>
      <c r="CP190" s="48">
        <f t="shared" si="18"/>
        <v>8.2080000000000002</v>
      </c>
      <c r="CQ190" s="48">
        <f t="shared" si="19"/>
        <v>8.2080000000000002</v>
      </c>
      <c r="CR190" s="48">
        <f t="shared" si="20"/>
        <v>0</v>
      </c>
      <c r="CS190" s="53"/>
      <c r="CT190" s="56"/>
      <c r="CU190" s="56"/>
      <c r="CV190" s="56"/>
      <c r="CW190" s="56"/>
      <c r="CX190" s="52"/>
      <c r="CY190" s="52">
        <v>1</v>
      </c>
      <c r="CZ190" s="52">
        <v>0</v>
      </c>
    </row>
    <row r="191" spans="1:108" x14ac:dyDescent="0.2">
      <c r="A191" s="56">
        <v>5</v>
      </c>
      <c r="B191" s="66" t="s">
        <v>260</v>
      </c>
      <c r="C191" s="56"/>
      <c r="D191" s="60" t="s">
        <v>20</v>
      </c>
      <c r="E191" s="32">
        <v>42736</v>
      </c>
      <c r="F191" s="32">
        <v>43100</v>
      </c>
      <c r="G191" s="60" t="s">
        <v>20</v>
      </c>
      <c r="H191" s="48">
        <v>9900</v>
      </c>
      <c r="I191" s="56"/>
      <c r="J191" s="56">
        <v>1601.98</v>
      </c>
      <c r="K191" s="37">
        <f t="shared" si="17"/>
        <v>20101.86</v>
      </c>
      <c r="L191" s="56">
        <v>9681.48</v>
      </c>
      <c r="M191" s="56">
        <v>5464.8</v>
      </c>
      <c r="N191" s="56">
        <v>4955.58</v>
      </c>
      <c r="O191" s="56">
        <v>20014.66</v>
      </c>
      <c r="P191" s="37">
        <f t="shared" si="16"/>
        <v>20014.66</v>
      </c>
      <c r="Q191" s="37"/>
      <c r="R191" s="37"/>
      <c r="S191" s="37"/>
      <c r="T191" s="37"/>
      <c r="U191" s="37"/>
      <c r="V191" s="48">
        <v>14600</v>
      </c>
      <c r="W191" s="56"/>
      <c r="X191" s="56">
        <v>1689.18</v>
      </c>
      <c r="Y191" s="75">
        <v>1058.9000000000001</v>
      </c>
      <c r="Z191" s="5">
        <f t="shared" si="21"/>
        <v>16.55</v>
      </c>
      <c r="AA191" s="33">
        <v>0</v>
      </c>
      <c r="AB191" s="33">
        <v>5.12</v>
      </c>
      <c r="AC191" s="33">
        <v>3.27</v>
      </c>
      <c r="AD191" s="33">
        <v>4.16</v>
      </c>
      <c r="AE191" s="33">
        <v>4</v>
      </c>
      <c r="AF191" s="56"/>
      <c r="AG191" s="56"/>
      <c r="AH191" s="56"/>
      <c r="AI191" s="56"/>
      <c r="AJ191" s="56"/>
      <c r="AK191" s="56"/>
      <c r="AL191" s="56">
        <v>6294.52</v>
      </c>
      <c r="AM191" s="56"/>
      <c r="AN191" s="56"/>
      <c r="AO191" s="56">
        <v>6750.72</v>
      </c>
      <c r="AP191" s="56">
        <v>99.46</v>
      </c>
      <c r="AQ191" s="56">
        <v>3973.12</v>
      </c>
      <c r="AR191" s="56">
        <v>3954.59</v>
      </c>
      <c r="AS191" s="56">
        <v>318.38</v>
      </c>
      <c r="AT191" s="56">
        <v>99.457999999999998</v>
      </c>
      <c r="AU191" s="56">
        <v>2458.3000000000002</v>
      </c>
      <c r="AV191" s="56">
        <v>2429.58</v>
      </c>
      <c r="AW191" s="56">
        <v>204.5</v>
      </c>
      <c r="AX191" s="56">
        <v>24.31</v>
      </c>
      <c r="AY191" s="56">
        <v>42148.46</v>
      </c>
      <c r="AZ191" s="56">
        <v>41749.29</v>
      </c>
      <c r="BA191" s="56">
        <v>6115.02</v>
      </c>
      <c r="BB191" s="56">
        <v>0</v>
      </c>
      <c r="BC191" s="56">
        <v>0</v>
      </c>
      <c r="BD191" s="56">
        <v>0</v>
      </c>
      <c r="BE191" s="56">
        <v>0</v>
      </c>
      <c r="BF191" s="96">
        <v>0</v>
      </c>
      <c r="BG191" s="56">
        <v>0</v>
      </c>
      <c r="BH191" s="56">
        <v>0</v>
      </c>
      <c r="BI191" s="56">
        <v>0</v>
      </c>
      <c r="BJ191" s="56">
        <v>0</v>
      </c>
      <c r="BK191" s="56">
        <v>0</v>
      </c>
      <c r="BL191" s="56">
        <v>0</v>
      </c>
      <c r="BM191" s="56">
        <v>0</v>
      </c>
      <c r="BN191" s="96">
        <v>16.416</v>
      </c>
      <c r="BO191" s="56">
        <v>1324.98</v>
      </c>
      <c r="BP191" s="56">
        <v>1315.2</v>
      </c>
      <c r="BQ191" s="56">
        <v>112.82</v>
      </c>
      <c r="BR191" s="48">
        <f>SUM(BR281)/AQ279*AQ191</f>
        <v>3757.9008454525879</v>
      </c>
      <c r="BS191" s="48">
        <f>SUM(BS281)/AR279*AR191</f>
        <v>4143.9119850942461</v>
      </c>
      <c r="BT191" s="48">
        <f>SUM(BT281)/AS279*AS191</f>
        <v>41.404165972943062</v>
      </c>
      <c r="BU191" s="53"/>
      <c r="BV191" s="48">
        <f>SUM(BV281)/AU279*AU191</f>
        <v>2476.5317401838788</v>
      </c>
      <c r="BW191" s="48">
        <f>SUM(BW281)/AV279*AV191</f>
        <v>2600.1903667958591</v>
      </c>
      <c r="BX191" s="48">
        <f>SUM(BX281)/AW279*AW191</f>
        <v>48.058593654197168</v>
      </c>
      <c r="BY191" s="53"/>
      <c r="BZ191" s="48">
        <f>SUM(BZ281)/AY279*AY191</f>
        <v>42340.740617816118</v>
      </c>
      <c r="CA191" s="48">
        <f>SUM(CA281)/AZ279*AZ191</f>
        <v>42490.855533600661</v>
      </c>
      <c r="CB191" s="48">
        <f>SUM(CB281)/BA279*BA191</f>
        <v>1832.9628132881408</v>
      </c>
      <c r="CC191" s="53"/>
      <c r="CD191" s="48">
        <f>SUM(CD281)/BC279*BC191</f>
        <v>0</v>
      </c>
      <c r="CE191" s="48">
        <f>SUM(CE281)/BD279*BD191</f>
        <v>0</v>
      </c>
      <c r="CF191" s="48">
        <f>SUM(CF281)/BE279*BE191</f>
        <v>0</v>
      </c>
      <c r="CG191" s="53"/>
      <c r="CH191" s="48">
        <f>SUM(CH281)/BG279*BG191</f>
        <v>0</v>
      </c>
      <c r="CI191" s="48">
        <f>SUM(CI281)/BH279*BH191</f>
        <v>0</v>
      </c>
      <c r="CJ191" s="48">
        <f>SUM(CJ281)/BI279*BI191</f>
        <v>0</v>
      </c>
      <c r="CK191" s="53"/>
      <c r="CL191" s="48">
        <f>SUM(CL281)/BK279*BK191</f>
        <v>0</v>
      </c>
      <c r="CM191" s="48">
        <f>SUM(CM281)/BL279*BL191</f>
        <v>0</v>
      </c>
      <c r="CN191" s="48">
        <f>SUM(CN281)/BM279*BM191</f>
        <v>0</v>
      </c>
      <c r="CO191" s="53"/>
      <c r="CP191" s="48">
        <f t="shared" si="18"/>
        <v>16.416</v>
      </c>
      <c r="CQ191" s="48">
        <f t="shared" si="19"/>
        <v>16.416</v>
      </c>
      <c r="CR191" s="48">
        <f t="shared" si="20"/>
        <v>0</v>
      </c>
      <c r="CS191" s="53"/>
      <c r="CT191" s="56"/>
      <c r="CU191" s="56"/>
      <c r="CV191" s="56"/>
      <c r="CW191" s="56"/>
      <c r="CX191" s="52"/>
      <c r="CY191" s="52"/>
      <c r="CZ191" s="52"/>
    </row>
    <row r="192" spans="1:108" s="1" customFormat="1" x14ac:dyDescent="0.2">
      <c r="A192" s="56">
        <v>6</v>
      </c>
      <c r="B192" s="66" t="s">
        <v>261</v>
      </c>
      <c r="C192" s="53"/>
      <c r="D192" s="60" t="s">
        <v>20</v>
      </c>
      <c r="E192" s="32">
        <v>42736</v>
      </c>
      <c r="F192" s="32">
        <v>43100</v>
      </c>
      <c r="G192" s="52" t="s">
        <v>20</v>
      </c>
      <c r="H192" s="48">
        <v>11000</v>
      </c>
      <c r="I192" s="56"/>
      <c r="J192" s="56">
        <v>10496.3</v>
      </c>
      <c r="K192" s="37">
        <f t="shared" si="17"/>
        <v>174623.88</v>
      </c>
      <c r="L192" s="56">
        <v>96858.78</v>
      </c>
      <c r="M192" s="56">
        <v>40782.720000000001</v>
      </c>
      <c r="N192" s="56">
        <v>36982.379999999997</v>
      </c>
      <c r="O192" s="56">
        <v>166865.04</v>
      </c>
      <c r="P192" s="37">
        <f t="shared" si="16"/>
        <v>166865.04</v>
      </c>
      <c r="Q192" s="48"/>
      <c r="R192" s="48"/>
      <c r="S192" s="48"/>
      <c r="T192" s="48"/>
      <c r="U192" s="48"/>
      <c r="V192" s="48">
        <v>30500</v>
      </c>
      <c r="W192" s="56"/>
      <c r="X192" s="56">
        <v>18255.14</v>
      </c>
      <c r="Y192" s="76">
        <v>1030.4000000000001</v>
      </c>
      <c r="Z192" s="5">
        <f t="shared" si="21"/>
        <v>19.310000000000002</v>
      </c>
      <c r="AA192" s="33">
        <v>0</v>
      </c>
      <c r="AB192" s="33">
        <v>5.12</v>
      </c>
      <c r="AC192" s="33">
        <v>6.03</v>
      </c>
      <c r="AD192" s="33">
        <v>4.16</v>
      </c>
      <c r="AE192" s="33">
        <v>4</v>
      </c>
      <c r="AF192" s="53"/>
      <c r="AG192" s="53"/>
      <c r="AH192" s="53"/>
      <c r="AI192" s="53"/>
      <c r="AJ192" s="53"/>
      <c r="AK192" s="56"/>
      <c r="AL192" s="56">
        <v>29169.25</v>
      </c>
      <c r="AM192" s="56"/>
      <c r="AN192" s="56"/>
      <c r="AO192" s="56">
        <v>49828.63</v>
      </c>
      <c r="AP192" s="56">
        <v>1769.77</v>
      </c>
      <c r="AQ192" s="56">
        <v>79955.03</v>
      </c>
      <c r="AR192" s="56">
        <v>74124.47</v>
      </c>
      <c r="AS192" s="56">
        <v>10929.73</v>
      </c>
      <c r="AT192" s="56">
        <v>1769.771</v>
      </c>
      <c r="AU192" s="56">
        <v>43273.14</v>
      </c>
      <c r="AV192" s="56">
        <v>40769.07</v>
      </c>
      <c r="AW192" s="56">
        <v>5460.83</v>
      </c>
      <c r="AX192" s="56">
        <v>103.568</v>
      </c>
      <c r="AY192" s="56">
        <v>179297.32</v>
      </c>
      <c r="AZ192" s="56">
        <v>168215.04000000001</v>
      </c>
      <c r="BA192" s="56">
        <v>31904.240000000002</v>
      </c>
      <c r="BB192" s="56">
        <v>0</v>
      </c>
      <c r="BC192" s="56">
        <v>0</v>
      </c>
      <c r="BD192" s="56">
        <v>0</v>
      </c>
      <c r="BE192" s="56">
        <v>0</v>
      </c>
      <c r="BF192" s="96">
        <v>16892.425999999999</v>
      </c>
      <c r="BG192" s="56">
        <v>57383.97</v>
      </c>
      <c r="BH192" s="56">
        <v>47779.31</v>
      </c>
      <c r="BI192" s="56">
        <v>9604.66</v>
      </c>
      <c r="BJ192" s="56">
        <v>0</v>
      </c>
      <c r="BK192" s="56">
        <v>0</v>
      </c>
      <c r="BL192" s="56">
        <v>0</v>
      </c>
      <c r="BM192" s="56">
        <v>0</v>
      </c>
      <c r="BN192" s="96">
        <v>69.768000000000001</v>
      </c>
      <c r="BO192" s="56">
        <v>5631</v>
      </c>
      <c r="BP192" s="56">
        <v>5326.47</v>
      </c>
      <c r="BQ192" s="56">
        <v>595.89</v>
      </c>
      <c r="BR192" s="48">
        <f>SUM(BR281)/AQ279*AQ192</f>
        <v>75623.961731633332</v>
      </c>
      <c r="BS192" s="48">
        <f>SUM(BS281)/AR279*AR192</f>
        <v>77673.103816516727</v>
      </c>
      <c r="BT192" s="48">
        <f>SUM(BT281)/AS279*AS192</f>
        <v>1421.3718040060776</v>
      </c>
      <c r="BU192" s="53"/>
      <c r="BV192" s="48">
        <f>SUM(BV281)/AU279*AU192</f>
        <v>43594.070987031933</v>
      </c>
      <c r="BW192" s="48">
        <f>SUM(BW281)/AV279*AV192</f>
        <v>43631.962346259868</v>
      </c>
      <c r="BX192" s="48">
        <f>SUM(BX281)/AW279*AW192</f>
        <v>1283.3242542036651</v>
      </c>
      <c r="BY192" s="53"/>
      <c r="BZ192" s="48">
        <f>SUM(BZ281)/AY279*AY192</f>
        <v>180115.27158025643</v>
      </c>
      <c r="CA192" s="48">
        <f>SUM(CA281)/AZ279*AZ192</f>
        <v>171202.93454616491</v>
      </c>
      <c r="CB192" s="48">
        <f>SUM(CB281)/BA279*BA192</f>
        <v>9563.2206446127784</v>
      </c>
      <c r="CC192" s="53"/>
      <c r="CD192" s="48">
        <f>SUM(CD281)/BC279*BC192</f>
        <v>0</v>
      </c>
      <c r="CE192" s="48">
        <f>SUM(CE281)/BD279*BD192</f>
        <v>0</v>
      </c>
      <c r="CF192" s="48">
        <f>SUM(CF281)/BE279*BE192</f>
        <v>0</v>
      </c>
      <c r="CG192" s="53"/>
      <c r="CH192" s="48">
        <f>SUM(CH281)/BG279*BG192</f>
        <v>61382.48261762684</v>
      </c>
      <c r="CI192" s="48">
        <f>SUM(CI281)/BH279*BH192</f>
        <v>60512.426053678377</v>
      </c>
      <c r="CJ192" s="48">
        <f>SUM(CJ281)/BI279*BI192</f>
        <v>1970.28749362342</v>
      </c>
      <c r="CK192" s="53"/>
      <c r="CL192" s="48">
        <f>SUM(CL281)/BK279*BK192</f>
        <v>0</v>
      </c>
      <c r="CM192" s="48">
        <f>SUM(CM281)/BL279*BL192</f>
        <v>0</v>
      </c>
      <c r="CN192" s="48">
        <f>SUM(CN281)/BM279*BM192</f>
        <v>0</v>
      </c>
      <c r="CO192" s="53"/>
      <c r="CP192" s="48">
        <f t="shared" si="18"/>
        <v>69.768000000000001</v>
      </c>
      <c r="CQ192" s="48">
        <f t="shared" si="19"/>
        <v>69.768000000000001</v>
      </c>
      <c r="CR192" s="48">
        <f t="shared" si="20"/>
        <v>0</v>
      </c>
      <c r="CS192" s="53"/>
      <c r="CT192" s="53"/>
      <c r="CU192" s="53"/>
      <c r="CV192" s="53"/>
      <c r="CW192" s="53"/>
      <c r="CX192" s="52"/>
      <c r="CY192" s="52"/>
      <c r="CZ192" s="52"/>
      <c r="DA192" s="6"/>
      <c r="DB192" s="6"/>
      <c r="DC192" s="6"/>
      <c r="DD192" s="6"/>
    </row>
    <row r="193" spans="1:108" x14ac:dyDescent="0.2">
      <c r="A193" s="56">
        <v>7</v>
      </c>
      <c r="B193" s="66" t="s">
        <v>262</v>
      </c>
      <c r="C193" s="56"/>
      <c r="D193" s="60" t="s">
        <v>20</v>
      </c>
      <c r="E193" s="32">
        <v>42736</v>
      </c>
      <c r="F193" s="32">
        <v>43100</v>
      </c>
      <c r="G193" s="60" t="s">
        <v>20</v>
      </c>
      <c r="H193" s="48">
        <v>6500</v>
      </c>
      <c r="I193" s="56"/>
      <c r="J193" s="56">
        <v>58792</v>
      </c>
      <c r="K193" s="37">
        <f t="shared" si="17"/>
        <v>191800.13999999998</v>
      </c>
      <c r="L193" s="56">
        <v>106634.88</v>
      </c>
      <c r="M193" s="56">
        <v>44663.519999999997</v>
      </c>
      <c r="N193" s="56">
        <v>40501.74</v>
      </c>
      <c r="O193" s="56">
        <v>184733.98</v>
      </c>
      <c r="P193" s="37">
        <f t="shared" si="16"/>
        <v>184733.98</v>
      </c>
      <c r="Q193" s="37"/>
      <c r="R193" s="37"/>
      <c r="S193" s="37"/>
      <c r="T193" s="37"/>
      <c r="U193" s="37"/>
      <c r="V193" s="48">
        <v>-11400</v>
      </c>
      <c r="W193" s="56"/>
      <c r="X193" s="56">
        <v>65858.16</v>
      </c>
      <c r="Y193" s="75">
        <v>680.1</v>
      </c>
      <c r="Z193" s="5">
        <f t="shared" si="21"/>
        <v>19.310000000000002</v>
      </c>
      <c r="AA193" s="33">
        <v>0</v>
      </c>
      <c r="AB193" s="33">
        <v>5.12</v>
      </c>
      <c r="AC193" s="33">
        <v>6.03</v>
      </c>
      <c r="AD193" s="33">
        <v>4.16</v>
      </c>
      <c r="AE193" s="33">
        <v>4</v>
      </c>
      <c r="AF193" s="56"/>
      <c r="AG193" s="56"/>
      <c r="AH193" s="56"/>
      <c r="AI193" s="56"/>
      <c r="AJ193" s="56"/>
      <c r="AK193" s="56"/>
      <c r="AL193" s="56">
        <v>125230.44</v>
      </c>
      <c r="AM193" s="56"/>
      <c r="AN193" s="56"/>
      <c r="AO193" s="56">
        <v>147566.28</v>
      </c>
      <c r="AP193" s="56">
        <v>1681.95</v>
      </c>
      <c r="AQ193" s="56">
        <v>73152.22</v>
      </c>
      <c r="AR193" s="56">
        <v>67204.62</v>
      </c>
      <c r="AS193" s="56">
        <v>27460.18</v>
      </c>
      <c r="AT193" s="56">
        <v>1681.953</v>
      </c>
      <c r="AU193" s="56">
        <v>41097.96</v>
      </c>
      <c r="AV193" s="56">
        <v>37800.28</v>
      </c>
      <c r="AW193" s="56">
        <v>15785.22</v>
      </c>
      <c r="AX193" s="56">
        <v>75.891999999999996</v>
      </c>
      <c r="AY193" s="56">
        <v>131576.57</v>
      </c>
      <c r="AZ193" s="56">
        <v>119963.14</v>
      </c>
      <c r="BA193" s="56">
        <v>101395.63</v>
      </c>
      <c r="BB193" s="56">
        <v>0</v>
      </c>
      <c r="BC193" s="56">
        <v>0</v>
      </c>
      <c r="BD193" s="56">
        <v>0</v>
      </c>
      <c r="BE193" s="56">
        <v>0</v>
      </c>
      <c r="BF193" s="96">
        <v>22144</v>
      </c>
      <c r="BG193" s="56">
        <v>74608.81</v>
      </c>
      <c r="BH193" s="56">
        <v>64189.2</v>
      </c>
      <c r="BI193" s="56">
        <v>10419.61</v>
      </c>
      <c r="BJ193" s="56">
        <v>0</v>
      </c>
      <c r="BK193" s="56">
        <v>0</v>
      </c>
      <c r="BL193" s="56">
        <v>0</v>
      </c>
      <c r="BM193" s="56">
        <v>0</v>
      </c>
      <c r="BN193" s="96">
        <v>85.716999999999999</v>
      </c>
      <c r="BO193" s="56">
        <v>6928.74</v>
      </c>
      <c r="BP193" s="56">
        <v>6630.32</v>
      </c>
      <c r="BQ193" s="56">
        <v>1746.54</v>
      </c>
      <c r="BR193" s="48">
        <f>SUM(BR281)/AQ279*AQ193</f>
        <v>69189.651806321912</v>
      </c>
      <c r="BS193" s="48">
        <f>SUM(BS281)/AR279*AR193</f>
        <v>70421.97301659704</v>
      </c>
      <c r="BT193" s="48">
        <f>SUM(BT281)/AS279*AS193</f>
        <v>3571.0969607603856</v>
      </c>
      <c r="BU193" s="53"/>
      <c r="BV193" s="48">
        <f>SUM(BV281)/AU279*AU193</f>
        <v>41402.758978484082</v>
      </c>
      <c r="BW193" s="48">
        <f>SUM(BW281)/AV279*AV193</f>
        <v>40454.697486061857</v>
      </c>
      <c r="BX193" s="48">
        <f>SUM(BX281)/AW279*AW193</f>
        <v>3709.6111184455071</v>
      </c>
      <c r="BY193" s="53"/>
      <c r="BZ193" s="48">
        <f>SUM(BZ281)/AY279*AY193</f>
        <v>132176.82026228067</v>
      </c>
      <c r="CA193" s="48">
        <f>SUM(CA281)/AZ279*AZ193</f>
        <v>122093.96737278911</v>
      </c>
      <c r="CB193" s="48">
        <f>SUM(CB281)/BA279*BA193</f>
        <v>30393.100794424776</v>
      </c>
      <c r="CC193" s="53"/>
      <c r="CD193" s="48">
        <f>SUM(CD281)/BC279*BC193</f>
        <v>0</v>
      </c>
      <c r="CE193" s="48">
        <f>SUM(CE281)/BD279*BD193</f>
        <v>0</v>
      </c>
      <c r="CF193" s="48">
        <f>SUM(CF281)/BE279*BE193</f>
        <v>0</v>
      </c>
      <c r="CG193" s="53"/>
      <c r="CH193" s="48">
        <f>SUM(CH281)/BG279*BG193</f>
        <v>79807.548744829313</v>
      </c>
      <c r="CI193" s="48">
        <f>SUM(CI281)/BH279*BH193</f>
        <v>81295.527675991383</v>
      </c>
      <c r="CJ193" s="48">
        <f>SUM(CJ281)/BI279*BI193</f>
        <v>2137.465279503233</v>
      </c>
      <c r="CK193" s="53"/>
      <c r="CL193" s="48">
        <f>SUM(CL281)/BK279*BK193</f>
        <v>0</v>
      </c>
      <c r="CM193" s="48">
        <f>SUM(CM281)/BL279*BL193</f>
        <v>0</v>
      </c>
      <c r="CN193" s="48">
        <f>SUM(CN281)/BM279*BM193</f>
        <v>0</v>
      </c>
      <c r="CO193" s="53"/>
      <c r="CP193" s="48">
        <f t="shared" si="18"/>
        <v>85.716999999999999</v>
      </c>
      <c r="CQ193" s="48">
        <f t="shared" si="19"/>
        <v>85.716999999999999</v>
      </c>
      <c r="CR193" s="48">
        <f t="shared" si="20"/>
        <v>0</v>
      </c>
      <c r="CS193" s="53"/>
      <c r="CT193" s="56"/>
      <c r="CU193" s="56"/>
      <c r="CV193" s="56"/>
      <c r="CW193" s="56"/>
      <c r="CX193" s="52"/>
      <c r="CY193" s="52">
        <v>2</v>
      </c>
      <c r="CZ193" s="52">
        <v>7500</v>
      </c>
    </row>
    <row r="194" spans="1:108" x14ac:dyDescent="0.2">
      <c r="A194" s="56">
        <v>8</v>
      </c>
      <c r="B194" s="66" t="s">
        <v>263</v>
      </c>
      <c r="C194" s="56"/>
      <c r="D194" s="60" t="s">
        <v>20</v>
      </c>
      <c r="E194" s="32">
        <v>42736</v>
      </c>
      <c r="F194" s="32">
        <v>43100</v>
      </c>
      <c r="G194" s="60" t="s">
        <v>20</v>
      </c>
      <c r="H194" s="48">
        <v>52700</v>
      </c>
      <c r="I194" s="56"/>
      <c r="J194" s="56">
        <v>12414.93</v>
      </c>
      <c r="K194" s="37">
        <f t="shared" si="17"/>
        <v>191428.5</v>
      </c>
      <c r="L194" s="56">
        <v>93870.18</v>
      </c>
      <c r="M194" s="56">
        <v>56103.839999999997</v>
      </c>
      <c r="N194" s="56">
        <v>41454.480000000003</v>
      </c>
      <c r="O194" s="56">
        <v>185496.29</v>
      </c>
      <c r="P194" s="37">
        <f t="shared" si="16"/>
        <v>185496.29</v>
      </c>
      <c r="Q194" s="37"/>
      <c r="R194" s="37"/>
      <c r="S194" s="37"/>
      <c r="T194" s="37"/>
      <c r="U194" s="37"/>
      <c r="V194" s="48">
        <v>14400</v>
      </c>
      <c r="W194" s="56"/>
      <c r="X194" s="56">
        <v>18347.14</v>
      </c>
      <c r="Y194" s="75">
        <v>159.5</v>
      </c>
      <c r="Z194" s="5">
        <f t="shared" si="21"/>
        <v>18.82</v>
      </c>
      <c r="AA194" s="33">
        <v>0</v>
      </c>
      <c r="AB194" s="33">
        <v>3.95</v>
      </c>
      <c r="AC194" s="33">
        <v>5.71</v>
      </c>
      <c r="AD194" s="33">
        <v>4.16</v>
      </c>
      <c r="AE194" s="33">
        <v>5</v>
      </c>
      <c r="AF194" s="56"/>
      <c r="AG194" s="56"/>
      <c r="AH194" s="56"/>
      <c r="AI194" s="56"/>
      <c r="AJ194" s="56"/>
      <c r="AK194" s="56"/>
      <c r="AL194" s="56">
        <v>6605.22</v>
      </c>
      <c r="AM194" s="56"/>
      <c r="AN194" s="56"/>
      <c r="AO194" s="56">
        <v>15338.07</v>
      </c>
      <c r="AP194" s="56">
        <v>2305.1999999999998</v>
      </c>
      <c r="AQ194" s="56">
        <v>102356.51</v>
      </c>
      <c r="AR194" s="56">
        <v>97274.42</v>
      </c>
      <c r="AS194" s="56">
        <v>9099.49</v>
      </c>
      <c r="AT194" s="56">
        <v>2305.1959999999999</v>
      </c>
      <c r="AU194" s="56">
        <v>56391.62</v>
      </c>
      <c r="AV194" s="56">
        <v>53761.440000000002</v>
      </c>
      <c r="AW194" s="56">
        <v>4937.2700000000004</v>
      </c>
      <c r="AX194" s="56">
        <v>0</v>
      </c>
      <c r="AY194" s="56">
        <v>0</v>
      </c>
      <c r="AZ194" s="56">
        <v>0</v>
      </c>
      <c r="BA194" s="56">
        <v>0</v>
      </c>
      <c r="BB194" s="56">
        <v>0</v>
      </c>
      <c r="BC194" s="56">
        <v>0</v>
      </c>
      <c r="BD194" s="56">
        <v>0</v>
      </c>
      <c r="BE194" s="56">
        <v>0</v>
      </c>
      <c r="BF194" s="96">
        <v>33965</v>
      </c>
      <c r="BG194" s="56">
        <v>116985.36</v>
      </c>
      <c r="BH194" s="56">
        <v>103541.38</v>
      </c>
      <c r="BI194" s="56">
        <v>13443.98</v>
      </c>
      <c r="BJ194" s="56">
        <v>0</v>
      </c>
      <c r="BK194" s="56">
        <v>0</v>
      </c>
      <c r="BL194" s="56">
        <v>0</v>
      </c>
      <c r="BM194" s="56">
        <v>0</v>
      </c>
      <c r="BN194" s="96">
        <v>77.16</v>
      </c>
      <c r="BO194" s="56">
        <v>6224.9</v>
      </c>
      <c r="BP194" s="56">
        <v>6091.87</v>
      </c>
      <c r="BQ194" s="56">
        <v>413.76</v>
      </c>
      <c r="BR194" s="48">
        <f>SUM(BR281)/AQ279*AQ194</f>
        <v>96811.980374762468</v>
      </c>
      <c r="BS194" s="48">
        <f>SUM(BS281)/AR279*AR194</f>
        <v>101931.33419168396</v>
      </c>
      <c r="BT194" s="48">
        <f>SUM(BT281)/AS279*AS194</f>
        <v>1183.355720300068</v>
      </c>
      <c r="BU194" s="53"/>
      <c r="BV194" s="48">
        <f>SUM(BV281)/AU279*AU194</f>
        <v>56809.842903790428</v>
      </c>
      <c r="BW194" s="48">
        <f>SUM(BW281)/AV279*AV194</f>
        <v>57536.684691623064</v>
      </c>
      <c r="BX194" s="48">
        <f>SUM(BX281)/AW279*AW194</f>
        <v>1160.2848542350027</v>
      </c>
      <c r="BY194" s="53"/>
      <c r="BZ194" s="48">
        <f>SUM(BZ281)/AY279*AY194</f>
        <v>0</v>
      </c>
      <c r="CA194" s="48">
        <f>SUM(CA281)/AZ279*AZ194</f>
        <v>0</v>
      </c>
      <c r="CB194" s="48">
        <f>SUM(CB281)/BA279*BA194</f>
        <v>0</v>
      </c>
      <c r="CC194" s="53"/>
      <c r="CD194" s="48">
        <f>SUM(CD281)/BC279*BC194</f>
        <v>0</v>
      </c>
      <c r="CE194" s="48">
        <f>SUM(CE281)/BD279*BD194</f>
        <v>0</v>
      </c>
      <c r="CF194" s="48">
        <f>SUM(CF281)/BE279*BE194</f>
        <v>0</v>
      </c>
      <c r="CG194" s="53"/>
      <c r="CH194" s="48">
        <f>SUM(CH281)/BG279*BG194</f>
        <v>125136.89496765069</v>
      </c>
      <c r="CI194" s="48">
        <f>SUM(CI281)/BH279*BH194</f>
        <v>131135.00594181486</v>
      </c>
      <c r="CJ194" s="48">
        <f>SUM(CJ281)/BI279*BI194</f>
        <v>2757.8806182127619</v>
      </c>
      <c r="CK194" s="53"/>
      <c r="CL194" s="48">
        <f>SUM(CL281)/BK279*BK194</f>
        <v>0</v>
      </c>
      <c r="CM194" s="48">
        <f>SUM(CM281)/BL279*BL194</f>
        <v>0</v>
      </c>
      <c r="CN194" s="48">
        <f>SUM(CN281)/BM279*BM194</f>
        <v>0</v>
      </c>
      <c r="CO194" s="53"/>
      <c r="CP194" s="48">
        <f t="shared" si="18"/>
        <v>77.16</v>
      </c>
      <c r="CQ194" s="48">
        <f t="shared" si="19"/>
        <v>77.16</v>
      </c>
      <c r="CR194" s="48">
        <f t="shared" si="20"/>
        <v>0</v>
      </c>
      <c r="CS194" s="53"/>
      <c r="CT194" s="56"/>
      <c r="CU194" s="56"/>
      <c r="CV194" s="56"/>
      <c r="CW194" s="56"/>
      <c r="CX194" s="52"/>
      <c r="CY194" s="52">
        <v>1</v>
      </c>
      <c r="CZ194" s="52">
        <v>0</v>
      </c>
    </row>
    <row r="195" spans="1:108" x14ac:dyDescent="0.2">
      <c r="A195" s="56">
        <v>9</v>
      </c>
      <c r="B195" s="66" t="s">
        <v>264</v>
      </c>
      <c r="C195" s="56"/>
      <c r="D195" s="60" t="s">
        <v>20</v>
      </c>
      <c r="E195" s="32">
        <v>42736</v>
      </c>
      <c r="F195" s="32">
        <v>43100</v>
      </c>
      <c r="G195" s="60" t="s">
        <v>20</v>
      </c>
      <c r="H195" s="48">
        <v>-29700</v>
      </c>
      <c r="I195" s="56"/>
      <c r="J195" s="56">
        <v>56937.54</v>
      </c>
      <c r="K195" s="37">
        <f t="shared" si="17"/>
        <v>291202.8</v>
      </c>
      <c r="L195" s="56">
        <v>161899.5</v>
      </c>
      <c r="M195" s="56">
        <v>67811.039999999994</v>
      </c>
      <c r="N195" s="56">
        <v>61492.26</v>
      </c>
      <c r="O195" s="56">
        <v>296747.84000000003</v>
      </c>
      <c r="P195" s="37">
        <f t="shared" si="16"/>
        <v>296747.84000000003</v>
      </c>
      <c r="Q195" s="37"/>
      <c r="R195" s="37"/>
      <c r="S195" s="37"/>
      <c r="T195" s="37"/>
      <c r="U195" s="37"/>
      <c r="V195" s="48">
        <v>-11400</v>
      </c>
      <c r="W195" s="56"/>
      <c r="X195" s="56">
        <v>51392.5</v>
      </c>
      <c r="Y195" s="75">
        <v>3378</v>
      </c>
      <c r="Z195" s="5">
        <f t="shared" si="21"/>
        <v>19.310000000000002</v>
      </c>
      <c r="AA195" s="33">
        <v>0</v>
      </c>
      <c r="AB195" s="33">
        <v>5.12</v>
      </c>
      <c r="AC195" s="33">
        <v>6.03</v>
      </c>
      <c r="AD195" s="33">
        <v>4.16</v>
      </c>
      <c r="AE195" s="33">
        <v>4</v>
      </c>
      <c r="AF195" s="56"/>
      <c r="AG195" s="56"/>
      <c r="AH195" s="56"/>
      <c r="AI195" s="56"/>
      <c r="AJ195" s="56"/>
      <c r="AK195" s="56"/>
      <c r="AL195" s="56">
        <v>149641.5</v>
      </c>
      <c r="AM195" s="56"/>
      <c r="AN195" s="56"/>
      <c r="AO195" s="56">
        <v>116304.73</v>
      </c>
      <c r="AP195" s="56">
        <v>2637.26</v>
      </c>
      <c r="AQ195" s="56">
        <v>115647.86</v>
      </c>
      <c r="AR195" s="56">
        <v>117026.68</v>
      </c>
      <c r="AS195" s="56">
        <v>26997.35</v>
      </c>
      <c r="AT195" s="56">
        <v>2637.26</v>
      </c>
      <c r="AU195" s="56">
        <v>64085.919999999998</v>
      </c>
      <c r="AV195" s="56">
        <v>65827.86</v>
      </c>
      <c r="AW195" s="56">
        <v>15192.32</v>
      </c>
      <c r="AX195" s="56">
        <v>141.11799999999999</v>
      </c>
      <c r="AY195" s="56">
        <v>244242.45</v>
      </c>
      <c r="AZ195" s="56">
        <v>278218.21000000002</v>
      </c>
      <c r="BA195" s="56">
        <v>68486.210000000006</v>
      </c>
      <c r="BB195" s="56">
        <v>0</v>
      </c>
      <c r="BC195" s="56">
        <v>0</v>
      </c>
      <c r="BD195" s="56">
        <v>0</v>
      </c>
      <c r="BE195" s="56">
        <v>0</v>
      </c>
      <c r="BF195" s="96">
        <v>38734</v>
      </c>
      <c r="BG195" s="56">
        <v>130164.67</v>
      </c>
      <c r="BH195" s="56">
        <v>112412.24</v>
      </c>
      <c r="BI195" s="56">
        <v>17752.43</v>
      </c>
      <c r="BJ195" s="56">
        <v>0</v>
      </c>
      <c r="BK195" s="56">
        <v>0</v>
      </c>
      <c r="BL195" s="56">
        <v>0</v>
      </c>
      <c r="BM195" s="56">
        <v>0</v>
      </c>
      <c r="BN195" s="96">
        <v>126.40300000000001</v>
      </c>
      <c r="BO195" s="56">
        <v>10194.870000000001</v>
      </c>
      <c r="BP195" s="56">
        <v>10286.040000000001</v>
      </c>
      <c r="BQ195" s="56">
        <v>1777.93</v>
      </c>
      <c r="BR195" s="48">
        <f>SUM(BR281)/AQ279*AQ195</f>
        <v>109383.35385510192</v>
      </c>
      <c r="BS195" s="48">
        <f>SUM(BS281)/AR279*AR195</f>
        <v>122629.21360439112</v>
      </c>
      <c r="BT195" s="48">
        <f>SUM(BT281)/AS279*AS195</f>
        <v>3510.9075954194182</v>
      </c>
      <c r="BU195" s="53"/>
      <c r="BV195" s="48">
        <f>SUM(BV281)/AU279*AU195</f>
        <v>64561.206923030069</v>
      </c>
      <c r="BW195" s="48">
        <f>SUM(BW281)/AV279*AV195</f>
        <v>70450.434823626492</v>
      </c>
      <c r="BX195" s="48">
        <f>SUM(BX281)/AW279*AW195</f>
        <v>3570.2764476505267</v>
      </c>
      <c r="BY195" s="53"/>
      <c r="BZ195" s="48">
        <f>SUM(BZ281)/AY279*AY195</f>
        <v>245356.68025142374</v>
      </c>
      <c r="CA195" s="48">
        <f>SUM(CA281)/AZ279*AZ195</f>
        <v>283160.01943810232</v>
      </c>
      <c r="CB195" s="48">
        <f>SUM(CB281)/BA279*BA195</f>
        <v>20528.579817080303</v>
      </c>
      <c r="CC195" s="53"/>
      <c r="CD195" s="48">
        <f>SUM(CD281)/BC279*BC195</f>
        <v>0</v>
      </c>
      <c r="CE195" s="48">
        <f>SUM(CE281)/BD279*BD195</f>
        <v>0</v>
      </c>
      <c r="CF195" s="48">
        <f>SUM(CF281)/BE279*BE195</f>
        <v>0</v>
      </c>
      <c r="CG195" s="53"/>
      <c r="CH195" s="48">
        <f>SUM(CH281)/BG279*BG195</f>
        <v>139234.53873449558</v>
      </c>
      <c r="CI195" s="48">
        <f>SUM(CI281)/BH279*BH195</f>
        <v>142369.93712400508</v>
      </c>
      <c r="CJ195" s="48">
        <f>SUM(CJ281)/BI279*BI195</f>
        <v>3641.7104624656376</v>
      </c>
      <c r="CK195" s="53"/>
      <c r="CL195" s="48">
        <f>SUM(CL281)/BK279*BK195</f>
        <v>0</v>
      </c>
      <c r="CM195" s="48">
        <f>SUM(CM281)/BL279*BL195</f>
        <v>0</v>
      </c>
      <c r="CN195" s="48">
        <f>SUM(CN281)/BM279*BM195</f>
        <v>0</v>
      </c>
      <c r="CO195" s="53"/>
      <c r="CP195" s="48">
        <f t="shared" si="18"/>
        <v>126.40300000000001</v>
      </c>
      <c r="CQ195" s="48">
        <f t="shared" si="19"/>
        <v>126.40300000000001</v>
      </c>
      <c r="CR195" s="48">
        <f t="shared" si="20"/>
        <v>0</v>
      </c>
      <c r="CS195" s="53"/>
      <c r="CT195" s="56"/>
      <c r="CU195" s="56"/>
      <c r="CV195" s="56"/>
      <c r="CW195" s="56"/>
      <c r="CX195" s="52"/>
      <c r="CY195" s="52">
        <v>3</v>
      </c>
      <c r="CZ195" s="52">
        <v>72475.34</v>
      </c>
    </row>
    <row r="196" spans="1:108" x14ac:dyDescent="0.2">
      <c r="A196" s="56">
        <v>10</v>
      </c>
      <c r="B196" s="66" t="s">
        <v>265</v>
      </c>
      <c r="C196" s="56"/>
      <c r="D196" s="60" t="s">
        <v>20</v>
      </c>
      <c r="E196" s="32">
        <v>42736</v>
      </c>
      <c r="F196" s="32">
        <v>43100</v>
      </c>
      <c r="G196" s="60" t="s">
        <v>20</v>
      </c>
      <c r="H196" s="48">
        <v>-35800</v>
      </c>
      <c r="I196" s="56"/>
      <c r="J196" s="56">
        <v>34652.39</v>
      </c>
      <c r="K196" s="37">
        <f t="shared" si="17"/>
        <v>325155.90000000002</v>
      </c>
      <c r="L196" s="56">
        <v>180775.02</v>
      </c>
      <c r="M196" s="56">
        <v>75719.039999999994</v>
      </c>
      <c r="N196" s="56">
        <v>68661.84</v>
      </c>
      <c r="O196" s="56">
        <v>319378.73</v>
      </c>
      <c r="P196" s="37">
        <f t="shared" si="16"/>
        <v>319378.73</v>
      </c>
      <c r="Q196" s="37"/>
      <c r="R196" s="37"/>
      <c r="S196" s="37"/>
      <c r="T196" s="37"/>
      <c r="U196" s="37"/>
      <c r="V196" s="48">
        <v>2400</v>
      </c>
      <c r="W196" s="56"/>
      <c r="X196" s="56">
        <v>40429.56</v>
      </c>
      <c r="Y196" s="75">
        <v>3370.2</v>
      </c>
      <c r="Z196" s="5">
        <f t="shared" si="21"/>
        <v>19.310000000000002</v>
      </c>
      <c r="AA196" s="33">
        <v>0</v>
      </c>
      <c r="AB196" s="33">
        <v>5.12</v>
      </c>
      <c r="AC196" s="33">
        <v>6.03</v>
      </c>
      <c r="AD196" s="33">
        <v>4.16</v>
      </c>
      <c r="AE196" s="33">
        <v>4</v>
      </c>
      <c r="AF196" s="56"/>
      <c r="AG196" s="56"/>
      <c r="AH196" s="56"/>
      <c r="AI196" s="56"/>
      <c r="AJ196" s="56"/>
      <c r="AK196" s="56"/>
      <c r="AL196" s="56">
        <v>72790.23</v>
      </c>
      <c r="AM196" s="56"/>
      <c r="AN196" s="56"/>
      <c r="AO196" s="56">
        <v>84959.09</v>
      </c>
      <c r="AP196" s="56">
        <v>4254.97</v>
      </c>
      <c r="AQ196" s="56">
        <v>205480.9</v>
      </c>
      <c r="AR196" s="56">
        <v>201902.29</v>
      </c>
      <c r="AS196" s="56">
        <v>26001.72</v>
      </c>
      <c r="AT196" s="56">
        <v>4254.9709999999995</v>
      </c>
      <c r="AU196" s="56">
        <v>104069.95</v>
      </c>
      <c r="AV196" s="56">
        <v>103980.79</v>
      </c>
      <c r="AW196" s="56">
        <v>13501.08</v>
      </c>
      <c r="AX196" s="56">
        <v>95.409000000000006</v>
      </c>
      <c r="AY196" s="56">
        <v>165081.39000000001</v>
      </c>
      <c r="AZ196" s="56">
        <v>157591.57999999999</v>
      </c>
      <c r="BA196" s="56">
        <v>42860.85</v>
      </c>
      <c r="BB196" s="56">
        <v>0</v>
      </c>
      <c r="BC196" s="56">
        <v>0</v>
      </c>
      <c r="BD196" s="56">
        <v>0</v>
      </c>
      <c r="BE196" s="56">
        <v>0</v>
      </c>
      <c r="BF196" s="96">
        <v>44585.7</v>
      </c>
      <c r="BG196" s="56">
        <v>153152.51</v>
      </c>
      <c r="BH196" s="56">
        <v>127349.54</v>
      </c>
      <c r="BI196" s="56">
        <v>25802.97</v>
      </c>
      <c r="BJ196" s="56">
        <v>0</v>
      </c>
      <c r="BK196" s="56">
        <v>0</v>
      </c>
      <c r="BL196" s="56">
        <v>0</v>
      </c>
      <c r="BM196" s="56">
        <v>0</v>
      </c>
      <c r="BN196" s="96">
        <v>127.673</v>
      </c>
      <c r="BO196" s="56">
        <v>10303.02</v>
      </c>
      <c r="BP196" s="56">
        <v>10248.86</v>
      </c>
      <c r="BQ196" s="56">
        <v>1638.32</v>
      </c>
      <c r="BR196" s="48">
        <f>SUM(BR281)/AQ279*AQ196</f>
        <v>194350.24560908269</v>
      </c>
      <c r="BS196" s="48">
        <f>SUM(BS281)/AR279*AR196</f>
        <v>211568.15734348548</v>
      </c>
      <c r="BT196" s="48">
        <f>SUM(BT281)/AS279*AS196</f>
        <v>3381.4295196368903</v>
      </c>
      <c r="BU196" s="53"/>
      <c r="BV196" s="48">
        <f>SUM(BV281)/AU279*AU196</f>
        <v>104841.77454922069</v>
      </c>
      <c r="BW196" s="48">
        <f>SUM(BW281)/AV279*AV196</f>
        <v>111282.54615605297</v>
      </c>
      <c r="BX196" s="48">
        <f>SUM(BX281)/AW279*AW196</f>
        <v>3172.8260029966177</v>
      </c>
      <c r="BY196" s="53"/>
      <c r="BZ196" s="48">
        <f>SUM(BZ281)/AY279*AY196</f>
        <v>165834.48872909104</v>
      </c>
      <c r="CA196" s="48">
        <f>SUM(CA281)/AZ279*AZ196</f>
        <v>160390.77692319726</v>
      </c>
      <c r="CB196" s="48">
        <f>SUM(CB281)/BA279*BA196</f>
        <v>12847.438634038972</v>
      </c>
      <c r="CC196" s="53"/>
      <c r="CD196" s="48">
        <f>SUM(CD281)/BC279*BC196</f>
        <v>0</v>
      </c>
      <c r="CE196" s="48">
        <f>SUM(CE281)/BD279*BD196</f>
        <v>0</v>
      </c>
      <c r="CF196" s="48">
        <f>SUM(CF281)/BE279*BE196</f>
        <v>0</v>
      </c>
      <c r="CG196" s="53"/>
      <c r="CH196" s="48">
        <f>SUM(CH281)/BG279*BG196</f>
        <v>163824.17045946667</v>
      </c>
      <c r="CI196" s="48">
        <f>SUM(CI281)/BH279*BH196</f>
        <v>161288.00567065444</v>
      </c>
      <c r="CJ196" s="48">
        <f>SUM(CJ281)/BI279*BI196</f>
        <v>5293.1877952306795</v>
      </c>
      <c r="CK196" s="53"/>
      <c r="CL196" s="48">
        <f>SUM(CL281)/BK279*BK196</f>
        <v>0</v>
      </c>
      <c r="CM196" s="48">
        <f>SUM(CM281)/BL279*BL196</f>
        <v>0</v>
      </c>
      <c r="CN196" s="48">
        <f>SUM(CN281)/BM279*BM196</f>
        <v>0</v>
      </c>
      <c r="CO196" s="53"/>
      <c r="CP196" s="48">
        <f t="shared" si="18"/>
        <v>127.673</v>
      </c>
      <c r="CQ196" s="48">
        <f t="shared" si="19"/>
        <v>127.673</v>
      </c>
      <c r="CR196" s="48">
        <f t="shared" si="20"/>
        <v>0</v>
      </c>
      <c r="CS196" s="53"/>
      <c r="CT196" s="56"/>
      <c r="CU196" s="56"/>
      <c r="CV196" s="56"/>
      <c r="CW196" s="56"/>
      <c r="CX196" s="52"/>
      <c r="CY196" s="52">
        <v>2</v>
      </c>
      <c r="CZ196" s="52">
        <v>34711.21</v>
      </c>
    </row>
    <row r="197" spans="1:108" x14ac:dyDescent="0.2">
      <c r="A197" s="56">
        <v>11</v>
      </c>
      <c r="B197" s="66" t="s">
        <v>266</v>
      </c>
      <c r="C197" s="56"/>
      <c r="D197" s="60" t="s">
        <v>20</v>
      </c>
      <c r="E197" s="32">
        <v>42736</v>
      </c>
      <c r="F197" s="32">
        <v>43100</v>
      </c>
      <c r="G197" s="60" t="s">
        <v>20</v>
      </c>
      <c r="H197" s="48">
        <v>19100</v>
      </c>
      <c r="I197" s="56"/>
      <c r="J197" s="56">
        <v>89407.32</v>
      </c>
      <c r="K197" s="37">
        <f t="shared" si="17"/>
        <v>593315.70000000007</v>
      </c>
      <c r="L197" s="56">
        <v>334386.78000000003</v>
      </c>
      <c r="M197" s="56">
        <v>135791.04000000001</v>
      </c>
      <c r="N197" s="56">
        <v>123137.88</v>
      </c>
      <c r="O197" s="56">
        <v>598079.99</v>
      </c>
      <c r="P197" s="37">
        <f t="shared" si="16"/>
        <v>598079.99</v>
      </c>
      <c r="Q197" s="37"/>
      <c r="R197" s="37"/>
      <c r="S197" s="37"/>
      <c r="T197" s="37"/>
      <c r="U197" s="37"/>
      <c r="V197" s="48">
        <v>-97600</v>
      </c>
      <c r="W197" s="56"/>
      <c r="X197" s="56">
        <v>84643.03</v>
      </c>
      <c r="Y197" s="75">
        <v>962.16</v>
      </c>
      <c r="Z197" s="5">
        <f t="shared" si="21"/>
        <v>19.97</v>
      </c>
      <c r="AA197" s="33">
        <v>0</v>
      </c>
      <c r="AB197" s="33">
        <v>5.78</v>
      </c>
      <c r="AC197" s="33">
        <v>6.03</v>
      </c>
      <c r="AD197" s="33">
        <v>4.16</v>
      </c>
      <c r="AE197" s="33">
        <v>4</v>
      </c>
      <c r="AF197" s="56"/>
      <c r="AG197" s="56"/>
      <c r="AH197" s="56"/>
      <c r="AI197" s="56"/>
      <c r="AJ197" s="56"/>
      <c r="AK197" s="56"/>
      <c r="AL197" s="56">
        <v>239336.43</v>
      </c>
      <c r="AM197" s="56"/>
      <c r="AN197" s="56"/>
      <c r="AO197" s="56">
        <v>216320.46</v>
      </c>
      <c r="AP197" s="56">
        <v>6740.33</v>
      </c>
      <c r="AQ197" s="56">
        <v>291779.62</v>
      </c>
      <c r="AR197" s="56">
        <v>297493.09999999998</v>
      </c>
      <c r="AS197" s="56">
        <v>58718.3</v>
      </c>
      <c r="AT197" s="56">
        <v>6740.3289999999997</v>
      </c>
      <c r="AU197" s="56">
        <v>167908.35</v>
      </c>
      <c r="AV197" s="56">
        <v>173751.36</v>
      </c>
      <c r="AW197" s="56">
        <v>32925.56</v>
      </c>
      <c r="AX197" s="56">
        <v>292.24099999999999</v>
      </c>
      <c r="AY197" s="56">
        <v>504313.86</v>
      </c>
      <c r="AZ197" s="56">
        <v>522791.52</v>
      </c>
      <c r="BA197" s="56">
        <v>113354.27</v>
      </c>
      <c r="BB197" s="56">
        <v>0</v>
      </c>
      <c r="BC197" s="56">
        <v>0</v>
      </c>
      <c r="BD197" s="56">
        <v>0</v>
      </c>
      <c r="BE197" s="56">
        <v>0</v>
      </c>
      <c r="BF197" s="96">
        <v>69136</v>
      </c>
      <c r="BG197" s="56">
        <v>236293.85</v>
      </c>
      <c r="BH197" s="56">
        <v>199857.64</v>
      </c>
      <c r="BI197" s="56">
        <v>36436.21</v>
      </c>
      <c r="BJ197" s="56">
        <v>0</v>
      </c>
      <c r="BK197" s="56">
        <v>0</v>
      </c>
      <c r="BL197" s="56">
        <v>0</v>
      </c>
      <c r="BM197" s="56">
        <v>0</v>
      </c>
      <c r="BN197" s="96">
        <v>293.34800000000001</v>
      </c>
      <c r="BO197" s="56">
        <v>23690.65</v>
      </c>
      <c r="BP197" s="56">
        <v>23835.06</v>
      </c>
      <c r="BQ197" s="56">
        <v>4152.09</v>
      </c>
      <c r="BR197" s="48">
        <f>SUM(BR281)/AQ279*AQ197</f>
        <v>275974.26724685758</v>
      </c>
      <c r="BS197" s="48">
        <f>SUM(BS281)/AR279*AR197</f>
        <v>311735.28041411145</v>
      </c>
      <c r="BT197" s="48">
        <f>SUM(BT281)/AS279*AS197</f>
        <v>7636.102264115405</v>
      </c>
      <c r="BU197" s="53"/>
      <c r="BV197" s="48">
        <f>SUM(BV281)/AU279*AU197</f>
        <v>169153.62576451359</v>
      </c>
      <c r="BW197" s="48">
        <f>SUM(BW281)/AV279*AV197</f>
        <v>185952.55661047561</v>
      </c>
      <c r="BX197" s="48">
        <f>SUM(BX281)/AW279*AW197</f>
        <v>7737.6826839945625</v>
      </c>
      <c r="BY197" s="53"/>
      <c r="BZ197" s="48">
        <f>SUM(BZ281)/AY279*AY197</f>
        <v>506614.53197174059</v>
      </c>
      <c r="CA197" s="48">
        <f>SUM(CA281)/AZ279*AZ197</f>
        <v>532077.52636060398</v>
      </c>
      <c r="CB197" s="48">
        <f>SUM(CB281)/BA279*BA197</f>
        <v>33977.674911516806</v>
      </c>
      <c r="CC197" s="53"/>
      <c r="CD197" s="48">
        <f>SUM(CD281)/BC279*BC197</f>
        <v>0</v>
      </c>
      <c r="CE197" s="48">
        <f>SUM(CE281)/BD279*BD197</f>
        <v>0</v>
      </c>
      <c r="CF197" s="48">
        <f>SUM(CF281)/BE279*BE197</f>
        <v>0</v>
      </c>
      <c r="CG197" s="53"/>
      <c r="CH197" s="48">
        <f>SUM(CH281)/BG279*BG197</f>
        <v>252758.79553605517</v>
      </c>
      <c r="CI197" s="48">
        <f>SUM(CI281)/BH279*BH197</f>
        <v>253119.40799820414</v>
      </c>
      <c r="CJ197" s="48">
        <f>SUM(CJ281)/BI279*BI197</f>
        <v>7474.4768558217147</v>
      </c>
      <c r="CK197" s="53"/>
      <c r="CL197" s="48">
        <f>SUM(CL281)/BK279*BK197</f>
        <v>0</v>
      </c>
      <c r="CM197" s="48">
        <f>SUM(CM281)/BL279*BL197</f>
        <v>0</v>
      </c>
      <c r="CN197" s="48">
        <f>SUM(CN281)/BM279*BM197</f>
        <v>0</v>
      </c>
      <c r="CO197" s="53"/>
      <c r="CP197" s="48">
        <f t="shared" si="18"/>
        <v>293.34800000000001</v>
      </c>
      <c r="CQ197" s="48">
        <f t="shared" si="19"/>
        <v>293.34800000000001</v>
      </c>
      <c r="CR197" s="48">
        <f t="shared" si="20"/>
        <v>0</v>
      </c>
      <c r="CS197" s="53"/>
      <c r="CT197" s="56"/>
      <c r="CU197" s="56"/>
      <c r="CV197" s="56"/>
      <c r="CW197" s="56"/>
      <c r="CX197" s="52"/>
      <c r="CY197" s="52">
        <v>4</v>
      </c>
      <c r="CZ197" s="52">
        <v>124621.79</v>
      </c>
    </row>
    <row r="198" spans="1:108" s="1" customFormat="1" x14ac:dyDescent="0.2">
      <c r="A198" s="53">
        <v>12</v>
      </c>
      <c r="B198" s="70" t="s">
        <v>267</v>
      </c>
      <c r="C198" s="53"/>
      <c r="D198" s="60" t="s">
        <v>20</v>
      </c>
      <c r="E198" s="68">
        <v>42736</v>
      </c>
      <c r="F198" s="68">
        <v>43100</v>
      </c>
      <c r="G198" s="52" t="s">
        <v>20</v>
      </c>
      <c r="H198" s="48">
        <v>165700</v>
      </c>
      <c r="I198" s="56"/>
      <c r="J198" s="56">
        <v>48715.67</v>
      </c>
      <c r="K198" s="37">
        <f t="shared" si="17"/>
        <v>758292</v>
      </c>
      <c r="L198" s="56">
        <v>430266.36</v>
      </c>
      <c r="M198" s="56">
        <v>172027.68</v>
      </c>
      <c r="N198" s="56">
        <v>155997.96</v>
      </c>
      <c r="O198" s="56">
        <v>741390.92</v>
      </c>
      <c r="P198" s="37">
        <f t="shared" si="16"/>
        <v>741390.92</v>
      </c>
      <c r="Q198" s="48"/>
      <c r="R198" s="48"/>
      <c r="S198" s="48"/>
      <c r="T198" s="48"/>
      <c r="U198" s="48"/>
      <c r="V198" s="48">
        <v>238200</v>
      </c>
      <c r="W198" s="56"/>
      <c r="X198" s="56">
        <v>65616.75</v>
      </c>
      <c r="Y198" s="76">
        <v>88.8</v>
      </c>
      <c r="Z198" s="5">
        <f t="shared" si="21"/>
        <v>19.829999999999998</v>
      </c>
      <c r="AA198" s="33">
        <v>0</v>
      </c>
      <c r="AB198" s="33">
        <v>5.64</v>
      </c>
      <c r="AC198" s="33">
        <v>6.03</v>
      </c>
      <c r="AD198" s="33">
        <v>4.16</v>
      </c>
      <c r="AE198" s="33">
        <v>4</v>
      </c>
      <c r="AF198" s="53"/>
      <c r="AG198" s="53"/>
      <c r="AH198" s="53"/>
      <c r="AI198" s="53"/>
      <c r="AJ198" s="53"/>
      <c r="AK198" s="56"/>
      <c r="AL198" s="56">
        <v>93192.51</v>
      </c>
      <c r="AM198" s="56"/>
      <c r="AN198" s="56"/>
      <c r="AO198" s="56">
        <v>139803.69</v>
      </c>
      <c r="AP198" s="56">
        <v>6382.92</v>
      </c>
      <c r="AQ198" s="56">
        <v>281406.69</v>
      </c>
      <c r="AR198" s="56">
        <v>269205.52</v>
      </c>
      <c r="AS198" s="56">
        <v>31426.9</v>
      </c>
      <c r="AT198" s="56">
        <v>6380.9319999999998</v>
      </c>
      <c r="AU198" s="56">
        <v>162199.69</v>
      </c>
      <c r="AV198" s="56">
        <v>155467.49</v>
      </c>
      <c r="AW198" s="56">
        <v>17862.650000000001</v>
      </c>
      <c r="AX198" s="56">
        <v>355.62900000000002</v>
      </c>
      <c r="AY198" s="56">
        <v>613678.97</v>
      </c>
      <c r="AZ198" s="56">
        <v>591564.38</v>
      </c>
      <c r="BA198" s="56">
        <v>83505.06</v>
      </c>
      <c r="BB198" s="56">
        <v>0</v>
      </c>
      <c r="BC198" s="56">
        <v>0</v>
      </c>
      <c r="BD198" s="56">
        <v>0</v>
      </c>
      <c r="BE198" s="56">
        <v>0</v>
      </c>
      <c r="BF198" s="96">
        <v>67692.3</v>
      </c>
      <c r="BG198" s="56">
        <v>228207.72</v>
      </c>
      <c r="BH198" s="56">
        <v>205072.38</v>
      </c>
      <c r="BI198" s="56">
        <v>23135.34</v>
      </c>
      <c r="BJ198" s="56">
        <v>0</v>
      </c>
      <c r="BK198" s="56">
        <v>0</v>
      </c>
      <c r="BL198" s="56">
        <v>0</v>
      </c>
      <c r="BM198" s="56">
        <v>0</v>
      </c>
      <c r="BN198" s="96">
        <v>265.904</v>
      </c>
      <c r="BO198" s="56">
        <v>21719.83</v>
      </c>
      <c r="BP198" s="56">
        <v>20965.77</v>
      </c>
      <c r="BQ198" s="56">
        <v>2199.92</v>
      </c>
      <c r="BR198" s="48">
        <f>SUM(BR281)/AQ279*AQ198</f>
        <v>266163.22644848743</v>
      </c>
      <c r="BS198" s="48">
        <f>SUM(BS281)/AR279*AR198</f>
        <v>282093.461213812</v>
      </c>
      <c r="BT198" s="48">
        <f>SUM(BT281)/AS279*AS198</f>
        <v>4086.9545311108877</v>
      </c>
      <c r="BU198" s="53"/>
      <c r="BV198" s="48">
        <f>SUM(BV281)/AU279*AU198</f>
        <v>163402.62804905244</v>
      </c>
      <c r="BW198" s="48">
        <f>SUM(BW281)/AV279*AV198</f>
        <v>166384.75368085492</v>
      </c>
      <c r="BX198" s="48">
        <f>SUM(BX281)/AW279*AW198</f>
        <v>4197.8182784212477</v>
      </c>
      <c r="BY198" s="53"/>
      <c r="BZ198" s="48">
        <f>SUM(BZ281)/AY279*AY198</f>
        <v>616478.56389957212</v>
      </c>
      <c r="CA198" s="48">
        <f>SUM(CA281)/AZ279*AZ198</f>
        <v>602071.95402374608</v>
      </c>
      <c r="CB198" s="48">
        <f>SUM(CB281)/BA279*BA198</f>
        <v>25030.444659444282</v>
      </c>
      <c r="CC198" s="53"/>
      <c r="CD198" s="48">
        <f>SUM(CD281)/BC279*BC198</f>
        <v>0</v>
      </c>
      <c r="CE198" s="48">
        <f>SUM(CE281)/BD279*BD198</f>
        <v>0</v>
      </c>
      <c r="CF198" s="48">
        <f>SUM(CF281)/BE279*BE198</f>
        <v>0</v>
      </c>
      <c r="CG198" s="53"/>
      <c r="CH198" s="48">
        <f>SUM(CH281)/BG279*BG198</f>
        <v>244109.2243375328</v>
      </c>
      <c r="CI198" s="48">
        <f>SUM(CI281)/BH279*BH198</f>
        <v>259723.86856155589</v>
      </c>
      <c r="CJ198" s="48">
        <f>SUM(CJ281)/BI279*BI198</f>
        <v>4745.9536373724477</v>
      </c>
      <c r="CK198" s="53"/>
      <c r="CL198" s="48">
        <f>SUM(CL281)/BK279*BK198</f>
        <v>0</v>
      </c>
      <c r="CM198" s="48">
        <f>SUM(CM281)/BL279*BL198</f>
        <v>0</v>
      </c>
      <c r="CN198" s="48">
        <f>SUM(CN281)/BM279*BM198</f>
        <v>0</v>
      </c>
      <c r="CO198" s="53"/>
      <c r="CP198" s="48">
        <f t="shared" si="18"/>
        <v>265.904</v>
      </c>
      <c r="CQ198" s="48">
        <f t="shared" si="19"/>
        <v>265.904</v>
      </c>
      <c r="CR198" s="48">
        <f t="shared" si="20"/>
        <v>0</v>
      </c>
      <c r="CS198" s="53"/>
      <c r="CT198" s="53"/>
      <c r="CU198" s="53"/>
      <c r="CV198" s="53"/>
      <c r="CW198" s="53"/>
      <c r="CX198" s="52"/>
      <c r="CY198" s="52">
        <v>2</v>
      </c>
      <c r="CZ198" s="52">
        <v>43152.7</v>
      </c>
      <c r="DA198" s="6"/>
      <c r="DB198" s="6"/>
      <c r="DC198" s="6"/>
      <c r="DD198" s="6"/>
    </row>
    <row r="199" spans="1:108" x14ac:dyDescent="0.2">
      <c r="A199" s="56">
        <v>13</v>
      </c>
      <c r="B199" s="66" t="s">
        <v>268</v>
      </c>
      <c r="C199" s="56"/>
      <c r="D199" s="60" t="s">
        <v>20</v>
      </c>
      <c r="E199" s="32">
        <v>42736</v>
      </c>
      <c r="F199" s="32">
        <v>43100</v>
      </c>
      <c r="G199" s="60" t="s">
        <v>20</v>
      </c>
      <c r="H199" s="48">
        <v>159900</v>
      </c>
      <c r="I199" s="56"/>
      <c r="J199" s="56">
        <v>45530.48</v>
      </c>
      <c r="K199" s="37">
        <f t="shared" si="17"/>
        <v>388932.18</v>
      </c>
      <c r="L199" s="56">
        <v>194713.62</v>
      </c>
      <c r="M199" s="56">
        <v>101854.92</v>
      </c>
      <c r="N199" s="56">
        <v>92363.64</v>
      </c>
      <c r="O199" s="56">
        <v>380709.88</v>
      </c>
      <c r="P199" s="37">
        <f t="shared" si="16"/>
        <v>380709.88</v>
      </c>
      <c r="Q199" s="37"/>
      <c r="R199" s="37"/>
      <c r="S199" s="37"/>
      <c r="T199" s="37"/>
      <c r="U199" s="37"/>
      <c r="V199" s="48">
        <v>51800</v>
      </c>
      <c r="W199" s="56"/>
      <c r="X199" s="56">
        <v>53752.78</v>
      </c>
      <c r="Y199" s="75">
        <v>1478.7</v>
      </c>
      <c r="Z199" s="5">
        <f t="shared" si="21"/>
        <v>19.310000000000002</v>
      </c>
      <c r="AA199" s="33">
        <v>0</v>
      </c>
      <c r="AB199" s="33">
        <v>5.12</v>
      </c>
      <c r="AC199" s="33">
        <v>6.03</v>
      </c>
      <c r="AD199" s="33">
        <v>4.16</v>
      </c>
      <c r="AE199" s="33">
        <v>4</v>
      </c>
      <c r="AF199" s="56"/>
      <c r="AG199" s="56"/>
      <c r="AH199" s="56"/>
      <c r="AI199" s="56"/>
      <c r="AJ199" s="56"/>
      <c r="AK199" s="56"/>
      <c r="AL199" s="56">
        <v>85161.600000000006</v>
      </c>
      <c r="AM199" s="56"/>
      <c r="AN199" s="56"/>
      <c r="AO199" s="56">
        <v>104166.91</v>
      </c>
      <c r="AP199" s="56">
        <v>3236.88</v>
      </c>
      <c r="AQ199" s="56">
        <v>139021.89000000001</v>
      </c>
      <c r="AR199" s="56">
        <v>130260.49</v>
      </c>
      <c r="AS199" s="56">
        <v>14377.4</v>
      </c>
      <c r="AT199" s="56">
        <v>3236.8780000000002</v>
      </c>
      <c r="AU199" s="56">
        <v>78891.25</v>
      </c>
      <c r="AV199" s="56">
        <v>73990.38</v>
      </c>
      <c r="AW199" s="56">
        <v>8026.71</v>
      </c>
      <c r="AX199" s="56">
        <v>130.57</v>
      </c>
      <c r="AY199" s="56">
        <v>226950.97</v>
      </c>
      <c r="AZ199" s="56">
        <v>225912.25</v>
      </c>
      <c r="BA199" s="56">
        <v>76977.440000000002</v>
      </c>
      <c r="BB199" s="56">
        <v>0</v>
      </c>
      <c r="BC199" s="56">
        <v>0</v>
      </c>
      <c r="BD199" s="56">
        <v>0</v>
      </c>
      <c r="BE199" s="56">
        <v>0</v>
      </c>
      <c r="BF199" s="96">
        <v>40402</v>
      </c>
      <c r="BG199" s="56">
        <v>136806.99</v>
      </c>
      <c r="BH199" s="56">
        <v>123038.86</v>
      </c>
      <c r="BI199" s="56">
        <v>13768.13</v>
      </c>
      <c r="BJ199" s="56">
        <v>0</v>
      </c>
      <c r="BK199" s="56">
        <v>0</v>
      </c>
      <c r="BL199" s="56">
        <v>0</v>
      </c>
      <c r="BM199" s="56">
        <v>0</v>
      </c>
      <c r="BN199" s="96">
        <v>132.00299999999999</v>
      </c>
      <c r="BO199" s="56">
        <v>10640.59</v>
      </c>
      <c r="BP199" s="56">
        <v>10194.629999999999</v>
      </c>
      <c r="BQ199" s="56">
        <v>902.62</v>
      </c>
      <c r="BR199" s="48">
        <f>SUM(BR281)/AQ279*AQ199</f>
        <v>131491.24062888024</v>
      </c>
      <c r="BS199" s="48">
        <f>SUM(BS281)/AR279*AR199</f>
        <v>136496.57883503707</v>
      </c>
      <c r="BT199" s="48">
        <f>SUM(BT281)/AS279*AS199</f>
        <v>1869.7288016187938</v>
      </c>
      <c r="BU199" s="53"/>
      <c r="BV199" s="48">
        <f>SUM(BV281)/AU279*AU199</f>
        <v>79476.339196917135</v>
      </c>
      <c r="BW199" s="48">
        <f>SUM(BW281)/AV279*AV199</f>
        <v>79186.14464704394</v>
      </c>
      <c r="BX199" s="48">
        <f>SUM(BX281)/AW279*AW199</f>
        <v>1886.3197763818141</v>
      </c>
      <c r="BY199" s="53"/>
      <c r="BZ199" s="48">
        <f>SUM(BZ281)/AY279*AY199</f>
        <v>227986.31678907765</v>
      </c>
      <c r="CA199" s="48">
        <f>SUM(CA281)/AZ279*AZ199</f>
        <v>229924.98262894232</v>
      </c>
      <c r="CB199" s="48">
        <f>SUM(CB281)/BA279*BA199</f>
        <v>23073.805969909998</v>
      </c>
      <c r="CC199" s="53"/>
      <c r="CD199" s="48">
        <f>SUM(CD281)/BC279*BC199</f>
        <v>0</v>
      </c>
      <c r="CE199" s="48">
        <f>SUM(CE281)/BD279*BD199</f>
        <v>0</v>
      </c>
      <c r="CF199" s="48">
        <f>SUM(CF281)/BE279*BE199</f>
        <v>0</v>
      </c>
      <c r="CG199" s="53"/>
      <c r="CH199" s="48">
        <f>SUM(CH281)/BG279*BG199</f>
        <v>146339.69531290443</v>
      </c>
      <c r="CI199" s="48">
        <f>SUM(CI281)/BH279*BH199</f>
        <v>155828.53577163184</v>
      </c>
      <c r="CJ199" s="48">
        <f>SUM(CJ281)/BI279*BI199</f>
        <v>2824.3763287384891</v>
      </c>
      <c r="CK199" s="53"/>
      <c r="CL199" s="48">
        <f>SUM(CL281)/BK279*BK199</f>
        <v>0</v>
      </c>
      <c r="CM199" s="48">
        <f>SUM(CM281)/BL279*BL199</f>
        <v>0</v>
      </c>
      <c r="CN199" s="48">
        <f>SUM(CN281)/BM279*BM199</f>
        <v>0</v>
      </c>
      <c r="CO199" s="53"/>
      <c r="CP199" s="48">
        <f t="shared" si="18"/>
        <v>132.00299999999999</v>
      </c>
      <c r="CQ199" s="48">
        <f t="shared" si="19"/>
        <v>132.00299999999999</v>
      </c>
      <c r="CR199" s="48">
        <f t="shared" si="20"/>
        <v>0</v>
      </c>
      <c r="CS199" s="53"/>
      <c r="CT199" s="56"/>
      <c r="CU199" s="56"/>
      <c r="CV199" s="56"/>
      <c r="CW199" s="56"/>
      <c r="CX199" s="52"/>
      <c r="CY199" s="52">
        <v>1</v>
      </c>
      <c r="CZ199" s="52">
        <v>23283.09</v>
      </c>
    </row>
    <row r="200" spans="1:108" s="16" customFormat="1" ht="23.25" customHeight="1" x14ac:dyDescent="0.2">
      <c r="A200" s="19"/>
      <c r="B200" s="65" t="s">
        <v>334</v>
      </c>
      <c r="C200" s="19"/>
      <c r="D200" s="19"/>
      <c r="E200" s="45"/>
      <c r="F200" s="45"/>
      <c r="G200" s="19"/>
      <c r="H200" s="51"/>
      <c r="I200" s="19"/>
      <c r="J200" s="19"/>
      <c r="K200" s="41"/>
      <c r="L200" s="19"/>
      <c r="M200" s="19"/>
      <c r="N200" s="19"/>
      <c r="O200" s="19"/>
      <c r="P200" s="37"/>
      <c r="Q200" s="41"/>
      <c r="R200" s="41"/>
      <c r="S200" s="41"/>
      <c r="T200" s="41"/>
      <c r="U200" s="41"/>
      <c r="V200" s="51"/>
      <c r="W200" s="19"/>
      <c r="X200" s="19"/>
      <c r="Y200" s="77"/>
      <c r="Z200" s="4"/>
      <c r="AA200" s="44"/>
      <c r="AB200" s="44"/>
      <c r="AC200" s="44"/>
      <c r="AD200" s="44"/>
      <c r="AE200" s="44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  <c r="AU200" s="19"/>
      <c r="AV200" s="19"/>
      <c r="AW200" s="19"/>
      <c r="AX200" s="19"/>
      <c r="AY200" s="19"/>
      <c r="AZ200" s="19"/>
      <c r="BA200" s="19"/>
      <c r="BB200" s="19"/>
      <c r="BC200" s="19"/>
      <c r="BD200" s="19"/>
      <c r="BE200" s="19"/>
      <c r="BF200" s="97"/>
      <c r="BG200" s="19"/>
      <c r="BH200" s="19"/>
      <c r="BI200" s="19"/>
      <c r="BJ200" s="19"/>
      <c r="BK200" s="19"/>
      <c r="BL200" s="19"/>
      <c r="BM200" s="19"/>
      <c r="BN200" s="97"/>
      <c r="BO200" s="19"/>
      <c r="BP200" s="19"/>
      <c r="BQ200" s="19"/>
      <c r="BR200" s="51"/>
      <c r="BS200" s="51"/>
      <c r="BT200" s="51"/>
      <c r="BU200" s="3"/>
      <c r="BV200" s="51"/>
      <c r="BW200" s="51"/>
      <c r="BX200" s="51"/>
      <c r="BY200" s="3"/>
      <c r="BZ200" s="51"/>
      <c r="CA200" s="51"/>
      <c r="CB200" s="51"/>
      <c r="CC200" s="3"/>
      <c r="CD200" s="51"/>
      <c r="CE200" s="51"/>
      <c r="CF200" s="51"/>
      <c r="CG200" s="3"/>
      <c r="CH200" s="51"/>
      <c r="CI200" s="51"/>
      <c r="CJ200" s="51"/>
      <c r="CK200" s="3"/>
      <c r="CL200" s="51"/>
      <c r="CM200" s="51"/>
      <c r="CN200" s="51"/>
      <c r="CO200" s="3"/>
      <c r="CP200" s="48">
        <f t="shared" si="18"/>
        <v>0</v>
      </c>
      <c r="CQ200" s="48">
        <f t="shared" si="19"/>
        <v>0</v>
      </c>
      <c r="CR200" s="48">
        <f t="shared" si="20"/>
        <v>0</v>
      </c>
      <c r="CS200" s="3"/>
      <c r="CT200" s="19"/>
      <c r="CU200" s="19"/>
      <c r="CV200" s="19"/>
      <c r="CW200" s="19"/>
      <c r="CX200" s="52"/>
      <c r="CY200" s="52"/>
      <c r="CZ200" s="52"/>
      <c r="DA200" s="17"/>
      <c r="DB200" s="17"/>
      <c r="DC200" s="17"/>
      <c r="DD200" s="17"/>
    </row>
    <row r="201" spans="1:108" x14ac:dyDescent="0.2">
      <c r="A201" s="56">
        <v>1</v>
      </c>
      <c r="B201" s="66" t="s">
        <v>269</v>
      </c>
      <c r="C201" s="56"/>
      <c r="D201" s="95" t="s">
        <v>348</v>
      </c>
      <c r="E201" s="32">
        <v>42736</v>
      </c>
      <c r="F201" s="32">
        <v>43100</v>
      </c>
      <c r="G201" s="60" t="s">
        <v>24</v>
      </c>
      <c r="H201" s="48">
        <v>-18700</v>
      </c>
      <c r="I201" s="56"/>
      <c r="J201" s="56">
        <v>8464.6200000000008</v>
      </c>
      <c r="K201" s="37">
        <f t="shared" si="17"/>
        <v>72010.5</v>
      </c>
      <c r="L201" s="56">
        <v>35964.839999999997</v>
      </c>
      <c r="M201" s="56">
        <v>14547.6</v>
      </c>
      <c r="N201" s="56">
        <v>21498.06</v>
      </c>
      <c r="O201" s="56">
        <v>73457.179999999993</v>
      </c>
      <c r="P201" s="37">
        <f t="shared" si="16"/>
        <v>73457.179999999993</v>
      </c>
      <c r="Q201" s="37"/>
      <c r="R201" s="37"/>
      <c r="S201" s="37"/>
      <c r="T201" s="37"/>
      <c r="U201" s="37"/>
      <c r="V201" s="48">
        <v>-7300</v>
      </c>
      <c r="W201" s="56"/>
      <c r="X201" s="56">
        <v>7017.94</v>
      </c>
      <c r="Y201" s="75">
        <v>1216.5999999999999</v>
      </c>
      <c r="Z201" s="5">
        <f t="shared" ref="Z201:Z207" si="22">SUM(AA201:AE201)</f>
        <v>13.68</v>
      </c>
      <c r="AA201" s="33">
        <v>0</v>
      </c>
      <c r="AB201" s="33">
        <v>3.95</v>
      </c>
      <c r="AC201" s="33">
        <v>3.27</v>
      </c>
      <c r="AD201" s="33">
        <v>4.16</v>
      </c>
      <c r="AE201" s="33">
        <v>2.2999999999999998</v>
      </c>
      <c r="AF201" s="56"/>
      <c r="AG201" s="56"/>
      <c r="AH201" s="56"/>
      <c r="AI201" s="56"/>
      <c r="AJ201" s="56"/>
      <c r="AK201" s="56"/>
      <c r="AL201" s="56">
        <v>5860.38</v>
      </c>
      <c r="AM201" s="56"/>
      <c r="AN201" s="56"/>
      <c r="AO201" s="56">
        <v>7745.56</v>
      </c>
      <c r="AP201" s="56">
        <v>967.49</v>
      </c>
      <c r="AQ201" s="56">
        <v>40684.720000000001</v>
      </c>
      <c r="AR201" s="56">
        <v>40442.53</v>
      </c>
      <c r="AS201" s="56">
        <v>3544.49</v>
      </c>
      <c r="AT201" s="56">
        <v>967.48800000000006</v>
      </c>
      <c r="AU201" s="56">
        <v>23302.43</v>
      </c>
      <c r="AV201" s="56">
        <v>22956.78</v>
      </c>
      <c r="AW201" s="56">
        <v>2276.6999999999998</v>
      </c>
      <c r="AX201" s="56">
        <v>0</v>
      </c>
      <c r="AY201" s="56">
        <v>0</v>
      </c>
      <c r="AZ201" s="56">
        <v>0</v>
      </c>
      <c r="BA201" s="56">
        <v>0</v>
      </c>
      <c r="BB201" s="56">
        <v>0</v>
      </c>
      <c r="BC201" s="56">
        <v>0</v>
      </c>
      <c r="BD201" s="56">
        <v>0</v>
      </c>
      <c r="BE201" s="56">
        <v>0</v>
      </c>
      <c r="BF201" s="96">
        <v>7659</v>
      </c>
      <c r="BG201" s="56">
        <v>26046.51</v>
      </c>
      <c r="BH201" s="56">
        <v>21839.18</v>
      </c>
      <c r="BI201" s="56">
        <v>4207.33</v>
      </c>
      <c r="BJ201" s="56">
        <v>0</v>
      </c>
      <c r="BK201" s="56">
        <v>0</v>
      </c>
      <c r="BL201" s="56">
        <v>0</v>
      </c>
      <c r="BM201" s="56">
        <v>0</v>
      </c>
      <c r="BN201" s="96">
        <v>61.134999999999998</v>
      </c>
      <c r="BO201" s="56">
        <v>4932.8100000000004</v>
      </c>
      <c r="BP201" s="56">
        <v>5011.8500000000004</v>
      </c>
      <c r="BQ201" s="56">
        <v>547.99</v>
      </c>
      <c r="BR201" s="48">
        <f>SUM(BR281)/AQ279*AQ201</f>
        <v>38480.877417496027</v>
      </c>
      <c r="BS201" s="48">
        <f>SUM(BS281)/AR279*AR201</f>
        <v>42378.675102737223</v>
      </c>
      <c r="BT201" s="48">
        <f>SUM(BT281)/AS279*AS201</f>
        <v>460.9480879748632</v>
      </c>
      <c r="BU201" s="53"/>
      <c r="BV201" s="48">
        <f>SUM(BV281)/AU279*AU201</f>
        <v>23475.250180373841</v>
      </c>
      <c r="BW201" s="48">
        <f>SUM(BW281)/AV279*AV201</f>
        <v>24568.854785045907</v>
      </c>
      <c r="BX201" s="48">
        <f>SUM(BX281)/AW279*AW201</f>
        <v>535.03667566019897</v>
      </c>
      <c r="BY201" s="53"/>
      <c r="BZ201" s="48">
        <f>SUM(BZ281)/AY279*AY201</f>
        <v>0</v>
      </c>
      <c r="CA201" s="48">
        <f>SUM(CA281)/AZ279*AZ201</f>
        <v>0</v>
      </c>
      <c r="CB201" s="48">
        <f>SUM(CB281)/BA279*BA201</f>
        <v>0</v>
      </c>
      <c r="CC201" s="53"/>
      <c r="CD201" s="48">
        <f>SUM(CD281)/BC279*BC201</f>
        <v>0</v>
      </c>
      <c r="CE201" s="48">
        <f>SUM(CE281)/BD279*BD201</f>
        <v>0</v>
      </c>
      <c r="CF201" s="48">
        <f>SUM(CF281)/BE279*BE201</f>
        <v>0</v>
      </c>
      <c r="CG201" s="53"/>
      <c r="CH201" s="48">
        <f>SUM(CH281)/BG279*BG201</f>
        <v>27861.429722008488</v>
      </c>
      <c r="CI201" s="48">
        <f>SUM(CI281)/BH279*BH201</f>
        <v>27659.289446058803</v>
      </c>
      <c r="CJ201" s="48">
        <f>SUM(CJ281)/BI279*BI201</f>
        <v>863.08621862165069</v>
      </c>
      <c r="CK201" s="53"/>
      <c r="CL201" s="48">
        <f>SUM(CL281)/BK279*BK201</f>
        <v>0</v>
      </c>
      <c r="CM201" s="48">
        <f>SUM(CM281)/BL279*BL201</f>
        <v>0</v>
      </c>
      <c r="CN201" s="48">
        <f>SUM(CN281)/BM279*BM201</f>
        <v>0</v>
      </c>
      <c r="CO201" s="53"/>
      <c r="CP201" s="48">
        <f t="shared" si="18"/>
        <v>61.134999999999998</v>
      </c>
      <c r="CQ201" s="48">
        <f t="shared" si="19"/>
        <v>61.134999999999998</v>
      </c>
      <c r="CR201" s="48">
        <f t="shared" si="20"/>
        <v>0</v>
      </c>
      <c r="CS201" s="53"/>
      <c r="CT201" s="56"/>
      <c r="CU201" s="56"/>
      <c r="CV201" s="56"/>
      <c r="CW201" s="56"/>
      <c r="CX201" s="52"/>
      <c r="CY201" s="52">
        <v>1</v>
      </c>
      <c r="CZ201" s="52">
        <v>0</v>
      </c>
    </row>
    <row r="202" spans="1:108" x14ac:dyDescent="0.2">
      <c r="A202" s="56">
        <v>2</v>
      </c>
      <c r="B202" s="66" t="s">
        <v>270</v>
      </c>
      <c r="C202" s="56"/>
      <c r="D202" s="60" t="s">
        <v>20</v>
      </c>
      <c r="E202" s="32">
        <v>42736</v>
      </c>
      <c r="F202" s="32">
        <v>43100</v>
      </c>
      <c r="G202" s="60" t="s">
        <v>20</v>
      </c>
      <c r="H202" s="48">
        <v>12400</v>
      </c>
      <c r="I202" s="56"/>
      <c r="J202" s="56">
        <v>1497.59</v>
      </c>
      <c r="K202" s="37">
        <f t="shared" si="17"/>
        <v>18361.14</v>
      </c>
      <c r="L202" s="56">
        <v>8132.1</v>
      </c>
      <c r="M202" s="56">
        <v>5364.48</v>
      </c>
      <c r="N202" s="56">
        <v>4864.5600000000004</v>
      </c>
      <c r="O202" s="56">
        <v>19232.77</v>
      </c>
      <c r="P202" s="37">
        <f t="shared" si="16"/>
        <v>19232.77</v>
      </c>
      <c r="Q202" s="37"/>
      <c r="R202" s="37"/>
      <c r="S202" s="37"/>
      <c r="T202" s="37"/>
      <c r="U202" s="37"/>
      <c r="V202" s="48">
        <v>17300</v>
      </c>
      <c r="W202" s="56"/>
      <c r="X202" s="56">
        <v>625.96</v>
      </c>
      <c r="Y202" s="75">
        <v>789.3</v>
      </c>
      <c r="Z202" s="5">
        <f t="shared" si="22"/>
        <v>15.38</v>
      </c>
      <c r="AA202" s="33">
        <v>0</v>
      </c>
      <c r="AB202" s="33">
        <v>3.95</v>
      </c>
      <c r="AC202" s="33">
        <v>3.27</v>
      </c>
      <c r="AD202" s="33">
        <v>4.16</v>
      </c>
      <c r="AE202" s="33">
        <v>4</v>
      </c>
      <c r="AF202" s="56"/>
      <c r="AG202" s="56"/>
      <c r="AH202" s="56"/>
      <c r="AI202" s="56"/>
      <c r="AJ202" s="56"/>
      <c r="AK202" s="56"/>
      <c r="AL202" s="56">
        <v>2005.75</v>
      </c>
      <c r="AM202" s="56"/>
      <c r="AN202" s="56"/>
      <c r="AO202" s="56"/>
      <c r="AP202" s="56">
        <v>25.93</v>
      </c>
      <c r="AQ202" s="56">
        <v>1215.57</v>
      </c>
      <c r="AR202" s="56">
        <v>2438.3000000000002</v>
      </c>
      <c r="AS202" s="56">
        <v>0</v>
      </c>
      <c r="AT202" s="56">
        <v>25.93</v>
      </c>
      <c r="AU202" s="56">
        <v>697.56</v>
      </c>
      <c r="AV202" s="56">
        <v>1414.35</v>
      </c>
      <c r="AW202" s="56">
        <v>0</v>
      </c>
      <c r="AX202" s="56">
        <v>0</v>
      </c>
      <c r="AY202" s="56">
        <v>0</v>
      </c>
      <c r="AZ202" s="56">
        <v>0</v>
      </c>
      <c r="BA202" s="56">
        <v>0</v>
      </c>
      <c r="BB202" s="56">
        <v>0</v>
      </c>
      <c r="BC202" s="56">
        <v>0</v>
      </c>
      <c r="BD202" s="56">
        <v>0</v>
      </c>
      <c r="BE202" s="56">
        <v>0</v>
      </c>
      <c r="BF202" s="96">
        <v>0</v>
      </c>
      <c r="BG202" s="56">
        <v>0</v>
      </c>
      <c r="BH202" s="56">
        <v>0</v>
      </c>
      <c r="BI202" s="56">
        <v>0</v>
      </c>
      <c r="BJ202" s="56">
        <v>0</v>
      </c>
      <c r="BK202" s="56">
        <v>0</v>
      </c>
      <c r="BL202" s="56">
        <v>0</v>
      </c>
      <c r="BM202" s="56">
        <v>0</v>
      </c>
      <c r="BN202" s="96">
        <v>10.26</v>
      </c>
      <c r="BO202" s="56">
        <v>828.12</v>
      </c>
      <c r="BP202" s="56">
        <v>894.35</v>
      </c>
      <c r="BQ202" s="56">
        <v>0</v>
      </c>
      <c r="BR202" s="48">
        <f>SUM(BR281)/AQ279*AQ202</f>
        <v>1149.7240281458405</v>
      </c>
      <c r="BS202" s="48">
        <f>SUM(BS281)/AR279*AR202</f>
        <v>2555.0311393229895</v>
      </c>
      <c r="BT202" s="48">
        <f>SUM(BT281)/AS279*AS202</f>
        <v>0</v>
      </c>
      <c r="BU202" s="53"/>
      <c r="BV202" s="48">
        <f>SUM(BV281)/AU279*AU202</f>
        <v>702.73338513715419</v>
      </c>
      <c r="BW202" s="48">
        <f>SUM(BW281)/AV279*AV202</f>
        <v>1513.6687185759361</v>
      </c>
      <c r="BX202" s="48">
        <f>SUM(BX281)/AW279*AW202</f>
        <v>0</v>
      </c>
      <c r="BY202" s="53"/>
      <c r="BZ202" s="48">
        <f>SUM(BZ281)/AY279*AY202</f>
        <v>0</v>
      </c>
      <c r="CA202" s="48">
        <f>SUM(CA281)/AZ279*AZ202</f>
        <v>0</v>
      </c>
      <c r="CB202" s="48">
        <f>SUM(CB281)/BA279*BA202</f>
        <v>0</v>
      </c>
      <c r="CC202" s="53"/>
      <c r="CD202" s="48">
        <f>SUM(CD281)/BC279*BC202</f>
        <v>0</v>
      </c>
      <c r="CE202" s="48">
        <f>SUM(CE281)/BD279*BD202</f>
        <v>0</v>
      </c>
      <c r="CF202" s="48">
        <f>SUM(CF281)/BE279*BE202</f>
        <v>0</v>
      </c>
      <c r="CG202" s="53"/>
      <c r="CH202" s="48">
        <f>SUM(CH281)/BG279*BG202</f>
        <v>0</v>
      </c>
      <c r="CI202" s="48">
        <f>SUM(CI281)/BH279*BH202</f>
        <v>0</v>
      </c>
      <c r="CJ202" s="48">
        <f>SUM(CJ281)/BI279*BI202</f>
        <v>0</v>
      </c>
      <c r="CK202" s="53"/>
      <c r="CL202" s="48">
        <f>SUM(CL281)/BK279*BK202</f>
        <v>0</v>
      </c>
      <c r="CM202" s="48">
        <f>SUM(CM281)/BL279*BL202</f>
        <v>0</v>
      </c>
      <c r="CN202" s="48">
        <f>SUM(CN281)/BM279*BM202</f>
        <v>0</v>
      </c>
      <c r="CO202" s="53"/>
      <c r="CP202" s="48">
        <f t="shared" si="18"/>
        <v>10.26</v>
      </c>
      <c r="CQ202" s="48">
        <f t="shared" si="19"/>
        <v>10.26</v>
      </c>
      <c r="CR202" s="48">
        <f t="shared" si="20"/>
        <v>0</v>
      </c>
      <c r="CS202" s="53"/>
      <c r="CT202" s="56"/>
      <c r="CU202" s="56"/>
      <c r="CV202" s="56"/>
      <c r="CW202" s="56"/>
      <c r="CX202" s="52"/>
      <c r="CY202" s="52"/>
      <c r="CZ202" s="52"/>
    </row>
    <row r="203" spans="1:108" x14ac:dyDescent="0.2">
      <c r="A203" s="56">
        <v>3</v>
      </c>
      <c r="B203" s="66" t="s">
        <v>271</v>
      </c>
      <c r="C203" s="56"/>
      <c r="D203" s="60" t="s">
        <v>20</v>
      </c>
      <c r="E203" s="32">
        <v>42736</v>
      </c>
      <c r="F203" s="32">
        <v>43100</v>
      </c>
      <c r="G203" s="60" t="s">
        <v>20</v>
      </c>
      <c r="H203" s="48">
        <v>7400</v>
      </c>
      <c r="I203" s="56"/>
      <c r="J203" s="56">
        <v>837.72</v>
      </c>
      <c r="K203" s="37">
        <f t="shared" si="17"/>
        <v>10352.16</v>
      </c>
      <c r="L203" s="56">
        <v>6243.12</v>
      </c>
      <c r="M203" s="56">
        <v>374.4</v>
      </c>
      <c r="N203" s="56">
        <v>3734.64</v>
      </c>
      <c r="O203" s="56">
        <v>10302.24</v>
      </c>
      <c r="P203" s="37">
        <f t="shared" ref="P203:P267" si="23">SUM(O203)</f>
        <v>10302.24</v>
      </c>
      <c r="Q203" s="37"/>
      <c r="R203" s="37"/>
      <c r="S203" s="37"/>
      <c r="T203" s="37"/>
      <c r="U203" s="37"/>
      <c r="V203" s="48">
        <v>7400</v>
      </c>
      <c r="W203" s="56"/>
      <c r="X203" s="56">
        <v>887.64</v>
      </c>
      <c r="Y203" s="75">
        <v>121.3</v>
      </c>
      <c r="Z203" s="5">
        <f t="shared" si="22"/>
        <v>11.38</v>
      </c>
      <c r="AA203" s="33">
        <v>0</v>
      </c>
      <c r="AB203" s="33">
        <v>3.95</v>
      </c>
      <c r="AC203" s="33">
        <v>3.27</v>
      </c>
      <c r="AD203" s="33">
        <v>4.16</v>
      </c>
      <c r="AE203" s="33">
        <v>0</v>
      </c>
      <c r="AF203" s="56"/>
      <c r="AG203" s="56"/>
      <c r="AH203" s="56"/>
      <c r="AI203" s="56"/>
      <c r="AJ203" s="56"/>
      <c r="AK203" s="56"/>
      <c r="AL203" s="56">
        <v>1099.83</v>
      </c>
      <c r="AM203" s="56"/>
      <c r="AN203" s="56"/>
      <c r="AO203" s="56">
        <v>1086.96</v>
      </c>
      <c r="AP203" s="56">
        <v>236.58</v>
      </c>
      <c r="AQ203" s="56">
        <v>9392.36</v>
      </c>
      <c r="AR203" s="56">
        <v>9425.83</v>
      </c>
      <c r="AS203" s="56">
        <v>618.14</v>
      </c>
      <c r="AT203" s="56">
        <v>236.58099999999999</v>
      </c>
      <c r="AU203" s="56">
        <v>5766.28</v>
      </c>
      <c r="AV203" s="56">
        <v>5751.23</v>
      </c>
      <c r="AW203" s="56">
        <v>397.04</v>
      </c>
      <c r="AX203" s="56">
        <v>0</v>
      </c>
      <c r="AY203" s="56">
        <v>0</v>
      </c>
      <c r="AZ203" s="56">
        <v>0</v>
      </c>
      <c r="BA203" s="56">
        <v>0</v>
      </c>
      <c r="BB203" s="56">
        <v>0</v>
      </c>
      <c r="BC203" s="56">
        <v>0</v>
      </c>
      <c r="BD203" s="56">
        <v>0</v>
      </c>
      <c r="BE203" s="56">
        <v>0</v>
      </c>
      <c r="BF203" s="96">
        <v>0</v>
      </c>
      <c r="BG203" s="56">
        <v>0</v>
      </c>
      <c r="BH203" s="56">
        <v>0</v>
      </c>
      <c r="BI203" s="56">
        <v>0</v>
      </c>
      <c r="BJ203" s="56">
        <v>0</v>
      </c>
      <c r="BK203" s="56">
        <v>0</v>
      </c>
      <c r="BL203" s="56">
        <v>0</v>
      </c>
      <c r="BM203" s="56">
        <v>0</v>
      </c>
      <c r="BN203" s="96">
        <v>10.26</v>
      </c>
      <c r="BO203" s="56">
        <v>828.06</v>
      </c>
      <c r="BP203" s="56">
        <v>822.51</v>
      </c>
      <c r="BQ203" s="56">
        <v>71.78</v>
      </c>
      <c r="BR203" s="48">
        <f>SUM(BR281)/AQ279*AQ203</f>
        <v>8883.5871015209887</v>
      </c>
      <c r="BS203" s="48">
        <f>SUM(BS281)/AR279*AR203</f>
        <v>9877.0820505945994</v>
      </c>
      <c r="BT203" s="48">
        <f>SUM(BT281)/AS279*AS203</f>
        <v>80.386868379028286</v>
      </c>
      <c r="BU203" s="53"/>
      <c r="BV203" s="48">
        <f>SUM(BV281)/AU279*AU203</f>
        <v>5809.0450485243846</v>
      </c>
      <c r="BW203" s="48">
        <f>SUM(BW281)/AV279*AV203</f>
        <v>6155.0938200130668</v>
      </c>
      <c r="BX203" s="48">
        <f>SUM(BX281)/AW279*AW203</f>
        <v>93.306523347004628</v>
      </c>
      <c r="BY203" s="53"/>
      <c r="BZ203" s="48">
        <f>SUM(BZ281)/AY279*AY203</f>
        <v>0</v>
      </c>
      <c r="CA203" s="48">
        <f>SUM(CA281)/AZ279*AZ203</f>
        <v>0</v>
      </c>
      <c r="CB203" s="48">
        <f>SUM(CB281)/BA279*BA203</f>
        <v>0</v>
      </c>
      <c r="CC203" s="53"/>
      <c r="CD203" s="48">
        <f>SUM(CD281)/BC279*BC203</f>
        <v>0</v>
      </c>
      <c r="CE203" s="48">
        <f>SUM(CE281)/BD279*BD203</f>
        <v>0</v>
      </c>
      <c r="CF203" s="48">
        <f>SUM(CF281)/BE279*BE203</f>
        <v>0</v>
      </c>
      <c r="CG203" s="53"/>
      <c r="CH203" s="48">
        <f>SUM(CH281)/BG279*BG203</f>
        <v>0</v>
      </c>
      <c r="CI203" s="48">
        <f>SUM(CI281)/BH279*BH203</f>
        <v>0</v>
      </c>
      <c r="CJ203" s="48">
        <f>SUM(CJ281)/BI279*BI203</f>
        <v>0</v>
      </c>
      <c r="CK203" s="53"/>
      <c r="CL203" s="48">
        <f>SUM(CL281)/BK279*BK203</f>
        <v>0</v>
      </c>
      <c r="CM203" s="48">
        <f>SUM(CM281)/BL279*BL203</f>
        <v>0</v>
      </c>
      <c r="CN203" s="48">
        <f>SUM(CN281)/BM279*BM203</f>
        <v>0</v>
      </c>
      <c r="CO203" s="53"/>
      <c r="CP203" s="48">
        <f t="shared" si="18"/>
        <v>10.26</v>
      </c>
      <c r="CQ203" s="48">
        <f t="shared" si="19"/>
        <v>10.26</v>
      </c>
      <c r="CR203" s="48">
        <f t="shared" si="20"/>
        <v>0</v>
      </c>
      <c r="CS203" s="53"/>
      <c r="CT203" s="56"/>
      <c r="CU203" s="56"/>
      <c r="CV203" s="56"/>
      <c r="CW203" s="56"/>
      <c r="CX203" s="52"/>
      <c r="CY203" s="52"/>
      <c r="CZ203" s="52"/>
    </row>
    <row r="204" spans="1:108" x14ac:dyDescent="0.2">
      <c r="A204" s="56">
        <v>4</v>
      </c>
      <c r="B204" s="66" t="s">
        <v>272</v>
      </c>
      <c r="C204" s="56"/>
      <c r="D204" s="60" t="s">
        <v>20</v>
      </c>
      <c r="E204" s="32">
        <v>42736</v>
      </c>
      <c r="F204" s="32">
        <v>43100</v>
      </c>
      <c r="G204" s="60" t="s">
        <v>20</v>
      </c>
      <c r="H204" s="48">
        <v>19500</v>
      </c>
      <c r="I204" s="56"/>
      <c r="J204" s="56">
        <v>577.79999999999995</v>
      </c>
      <c r="K204" s="37">
        <f t="shared" si="17"/>
        <v>14349</v>
      </c>
      <c r="L204" s="56">
        <v>6355.08</v>
      </c>
      <c r="M204" s="56">
        <v>4192.32</v>
      </c>
      <c r="N204" s="56">
        <v>3801.6</v>
      </c>
      <c r="O204" s="56">
        <v>14323.91</v>
      </c>
      <c r="P204" s="37">
        <f t="shared" si="23"/>
        <v>14323.91</v>
      </c>
      <c r="Q204" s="37"/>
      <c r="R204" s="37"/>
      <c r="S204" s="37"/>
      <c r="T204" s="37"/>
      <c r="U204" s="37"/>
      <c r="V204" s="48">
        <v>21500</v>
      </c>
      <c r="W204" s="56"/>
      <c r="X204" s="56">
        <v>602.89</v>
      </c>
      <c r="Y204" s="75">
        <v>2633.04</v>
      </c>
      <c r="Z204" s="5">
        <f t="shared" si="22"/>
        <v>15.38</v>
      </c>
      <c r="AA204" s="33">
        <v>0</v>
      </c>
      <c r="AB204" s="33">
        <v>3.95</v>
      </c>
      <c r="AC204" s="33">
        <v>3.27</v>
      </c>
      <c r="AD204" s="33">
        <v>4.16</v>
      </c>
      <c r="AE204" s="33">
        <v>4</v>
      </c>
      <c r="AF204" s="56"/>
      <c r="AG204" s="56"/>
      <c r="AH204" s="56"/>
      <c r="AI204" s="56"/>
      <c r="AJ204" s="56"/>
      <c r="AK204" s="56"/>
      <c r="AL204" s="56">
        <v>890.94</v>
      </c>
      <c r="AM204" s="56"/>
      <c r="AN204" s="56"/>
      <c r="AO204" s="56">
        <v>990.59</v>
      </c>
      <c r="AP204" s="56">
        <v>322</v>
      </c>
      <c r="AQ204" s="56">
        <v>14382.75</v>
      </c>
      <c r="AR204" s="56">
        <v>14342.43</v>
      </c>
      <c r="AS204" s="56">
        <v>576.94000000000005</v>
      </c>
      <c r="AT204" s="56">
        <v>322</v>
      </c>
      <c r="AU204" s="56">
        <v>7837.13</v>
      </c>
      <c r="AV204" s="56">
        <v>7781.13</v>
      </c>
      <c r="AW204" s="56">
        <v>370.58</v>
      </c>
      <c r="AX204" s="56">
        <v>0</v>
      </c>
      <c r="AY204" s="56">
        <v>0</v>
      </c>
      <c r="AZ204" s="56">
        <v>0</v>
      </c>
      <c r="BA204" s="56">
        <v>0</v>
      </c>
      <c r="BB204" s="56">
        <v>0</v>
      </c>
      <c r="BC204" s="56">
        <v>0</v>
      </c>
      <c r="BD204" s="56">
        <v>0</v>
      </c>
      <c r="BE204" s="56">
        <v>0</v>
      </c>
      <c r="BF204" s="96">
        <v>0</v>
      </c>
      <c r="BG204" s="56">
        <v>0</v>
      </c>
      <c r="BH204" s="56">
        <v>0</v>
      </c>
      <c r="BI204" s="56">
        <v>0</v>
      </c>
      <c r="BJ204" s="56">
        <v>0</v>
      </c>
      <c r="BK204" s="56">
        <v>0</v>
      </c>
      <c r="BL204" s="56">
        <v>0</v>
      </c>
      <c r="BM204" s="56">
        <v>0</v>
      </c>
      <c r="BN204" s="96">
        <v>10.26</v>
      </c>
      <c r="BO204" s="56">
        <v>828.06</v>
      </c>
      <c r="BP204" s="56">
        <v>824.73</v>
      </c>
      <c r="BQ204" s="56">
        <v>43.07</v>
      </c>
      <c r="BR204" s="48">
        <f>SUM(BR281)/AQ279*AQ204</f>
        <v>13603.653648752921</v>
      </c>
      <c r="BS204" s="48">
        <f>SUM(BS281)/AR279*AR204</f>
        <v>15029.059288668426</v>
      </c>
      <c r="BT204" s="48">
        <f>SUM(BT281)/AS279*AS204</f>
        <v>75.028957586625324</v>
      </c>
      <c r="BU204" s="53"/>
      <c r="BV204" s="48">
        <f>SUM(BV281)/AU279*AU204</f>
        <v>7895.25330388776</v>
      </c>
      <c r="BW204" s="48">
        <f>SUM(BW281)/AV279*AV204</f>
        <v>8327.5377920407082</v>
      </c>
      <c r="BX204" s="48">
        <f>SUM(BX281)/AW279*AW204</f>
        <v>87.088281840451771</v>
      </c>
      <c r="BY204" s="53"/>
      <c r="BZ204" s="48">
        <f>SUM(BZ281)/AY279*AY204</f>
        <v>0</v>
      </c>
      <c r="CA204" s="48">
        <f>SUM(CA281)/AZ279*AZ204</f>
        <v>0</v>
      </c>
      <c r="CB204" s="48">
        <f>SUM(CB281)/BA279*BA204</f>
        <v>0</v>
      </c>
      <c r="CC204" s="53"/>
      <c r="CD204" s="48">
        <f>SUM(CD281)/BC279*BC204</f>
        <v>0</v>
      </c>
      <c r="CE204" s="48">
        <f>SUM(CE281)/BD279*BD204</f>
        <v>0</v>
      </c>
      <c r="CF204" s="48">
        <f>SUM(CF281)/BE279*BE204</f>
        <v>0</v>
      </c>
      <c r="CG204" s="53"/>
      <c r="CH204" s="48">
        <f>SUM(CH281)/BG279*BG204</f>
        <v>0</v>
      </c>
      <c r="CI204" s="48">
        <f>SUM(CI281)/BH279*BH204</f>
        <v>0</v>
      </c>
      <c r="CJ204" s="48">
        <f>SUM(CJ281)/BI279*BI204</f>
        <v>0</v>
      </c>
      <c r="CK204" s="53"/>
      <c r="CL204" s="48">
        <f>SUM(CL281)/BK279*BK204</f>
        <v>0</v>
      </c>
      <c r="CM204" s="48">
        <f>SUM(CM281)/BL279*BL204</f>
        <v>0</v>
      </c>
      <c r="CN204" s="48">
        <f>SUM(CN281)/BM279*BM204</f>
        <v>0</v>
      </c>
      <c r="CO204" s="53"/>
      <c r="CP204" s="48">
        <f t="shared" si="18"/>
        <v>10.26</v>
      </c>
      <c r="CQ204" s="48">
        <f t="shared" si="19"/>
        <v>10.26</v>
      </c>
      <c r="CR204" s="48">
        <f t="shared" si="20"/>
        <v>0</v>
      </c>
      <c r="CS204" s="53"/>
      <c r="CT204" s="56"/>
      <c r="CU204" s="56"/>
      <c r="CV204" s="56"/>
      <c r="CW204" s="56"/>
      <c r="CX204" s="52"/>
      <c r="CY204" s="52"/>
      <c r="CZ204" s="52"/>
    </row>
    <row r="205" spans="1:108" x14ac:dyDescent="0.2">
      <c r="A205" s="56">
        <v>5</v>
      </c>
      <c r="B205" s="66" t="s">
        <v>273</v>
      </c>
      <c r="C205" s="56"/>
      <c r="D205" s="60" t="s">
        <v>20</v>
      </c>
      <c r="E205" s="32">
        <v>42736</v>
      </c>
      <c r="F205" s="32">
        <v>43100</v>
      </c>
      <c r="G205" s="60" t="s">
        <v>20</v>
      </c>
      <c r="H205" s="48">
        <v>22100</v>
      </c>
      <c r="I205" s="56"/>
      <c r="J205" s="56">
        <v>1442.06</v>
      </c>
      <c r="K205" s="37">
        <f t="shared" si="17"/>
        <v>17674.439999999999</v>
      </c>
      <c r="L205" s="56">
        <v>7827.96</v>
      </c>
      <c r="M205" s="56">
        <v>5163.84</v>
      </c>
      <c r="N205" s="56">
        <v>4682.6400000000003</v>
      </c>
      <c r="O205" s="56">
        <v>19946.72</v>
      </c>
      <c r="P205" s="37">
        <f t="shared" si="23"/>
        <v>19946.72</v>
      </c>
      <c r="Q205" s="37"/>
      <c r="R205" s="37"/>
      <c r="S205" s="37"/>
      <c r="T205" s="37"/>
      <c r="U205" s="37"/>
      <c r="V205" s="48">
        <v>24100</v>
      </c>
      <c r="W205" s="56">
        <v>-830.22</v>
      </c>
      <c r="X205" s="56">
        <v>0</v>
      </c>
      <c r="Y205" s="75">
        <v>2642.5</v>
      </c>
      <c r="Z205" s="5">
        <f t="shared" si="22"/>
        <v>15.38</v>
      </c>
      <c r="AA205" s="33">
        <v>0</v>
      </c>
      <c r="AB205" s="33">
        <v>3.95</v>
      </c>
      <c r="AC205" s="33">
        <v>3.27</v>
      </c>
      <c r="AD205" s="33">
        <v>4.16</v>
      </c>
      <c r="AE205" s="33">
        <v>4</v>
      </c>
      <c r="AF205" s="56"/>
      <c r="AG205" s="56"/>
      <c r="AH205" s="56"/>
      <c r="AI205" s="56"/>
      <c r="AJ205" s="56"/>
      <c r="AK205" s="56"/>
      <c r="AL205" s="56">
        <v>2070.88</v>
      </c>
      <c r="AM205" s="56"/>
      <c r="AN205" s="56">
        <v>-636.35</v>
      </c>
      <c r="AO205" s="56"/>
      <c r="AP205" s="56">
        <v>339.77</v>
      </c>
      <c r="AQ205" s="56">
        <v>15772.96</v>
      </c>
      <c r="AR205" s="56">
        <v>17372.8</v>
      </c>
      <c r="AS205" s="56">
        <v>-352.77</v>
      </c>
      <c r="AT205" s="56">
        <v>339.76600000000002</v>
      </c>
      <c r="AU205" s="56">
        <v>8190.66</v>
      </c>
      <c r="AV205" s="56">
        <v>9148.2999999999993</v>
      </c>
      <c r="AW205" s="56">
        <v>-226.58</v>
      </c>
      <c r="AX205" s="56">
        <v>0</v>
      </c>
      <c r="AY205" s="56">
        <v>0</v>
      </c>
      <c r="AZ205" s="56">
        <v>0</v>
      </c>
      <c r="BA205" s="56">
        <v>0</v>
      </c>
      <c r="BB205" s="56">
        <v>0</v>
      </c>
      <c r="BC205" s="56">
        <v>0</v>
      </c>
      <c r="BD205" s="56">
        <v>0</v>
      </c>
      <c r="BE205" s="56">
        <v>0</v>
      </c>
      <c r="BF205" s="96">
        <v>0</v>
      </c>
      <c r="BG205" s="56">
        <v>0</v>
      </c>
      <c r="BH205" s="56">
        <v>0</v>
      </c>
      <c r="BI205" s="56">
        <v>0</v>
      </c>
      <c r="BJ205" s="56">
        <v>0</v>
      </c>
      <c r="BK205" s="56">
        <v>0</v>
      </c>
      <c r="BL205" s="56">
        <v>0</v>
      </c>
      <c r="BM205" s="56">
        <v>0</v>
      </c>
      <c r="BN205" s="96">
        <v>14.364000000000001</v>
      </c>
      <c r="BO205" s="56">
        <v>1159.32</v>
      </c>
      <c r="BP205" s="56">
        <v>1309.07</v>
      </c>
      <c r="BQ205" s="56">
        <v>-57</v>
      </c>
      <c r="BR205" s="48">
        <f>SUM(BR281)/AQ279*AQ205</f>
        <v>14918.557637144069</v>
      </c>
      <c r="BS205" s="48">
        <f>SUM(BS281)/AR279*AR205</f>
        <v>18204.505178702551</v>
      </c>
      <c r="BT205" s="48">
        <f>SUM(BT281)/AS279*AS205</f>
        <v>-45.876460928058052</v>
      </c>
      <c r="BU205" s="53"/>
      <c r="BV205" s="48">
        <f>SUM(BV281)/AU279*AU205</f>
        <v>8251.4052243641891</v>
      </c>
      <c r="BW205" s="48">
        <f>SUM(BW281)/AV279*AV205</f>
        <v>9790.7134288883499</v>
      </c>
      <c r="BX205" s="48">
        <f>SUM(BX281)/AW279*AW205</f>
        <v>-53.24751173676281</v>
      </c>
      <c r="BY205" s="53"/>
      <c r="BZ205" s="48">
        <f>SUM(BZ281)/AY279*AY205</f>
        <v>0</v>
      </c>
      <c r="CA205" s="48">
        <f>SUM(CA281)/AZ279*AZ205</f>
        <v>0</v>
      </c>
      <c r="CB205" s="48">
        <f>SUM(CB281)/BA279*BA205</f>
        <v>0</v>
      </c>
      <c r="CC205" s="53"/>
      <c r="CD205" s="48">
        <f>SUM(CD281)/BC279*BC205</f>
        <v>0</v>
      </c>
      <c r="CE205" s="48">
        <f>SUM(CE281)/BD279*BD205</f>
        <v>0</v>
      </c>
      <c r="CF205" s="48">
        <f>SUM(CF281)/BE279*BE205</f>
        <v>0</v>
      </c>
      <c r="CG205" s="53"/>
      <c r="CH205" s="48">
        <f>SUM(CH281)/BG279*BG205</f>
        <v>0</v>
      </c>
      <c r="CI205" s="48">
        <f>SUM(CI281)/BH279*BH205</f>
        <v>0</v>
      </c>
      <c r="CJ205" s="48">
        <f>SUM(CJ281)/BI279*BI205</f>
        <v>0</v>
      </c>
      <c r="CK205" s="53"/>
      <c r="CL205" s="48">
        <f>SUM(CL281)/BK279*BK205</f>
        <v>0</v>
      </c>
      <c r="CM205" s="48">
        <f>SUM(CM281)/BL279*BL205</f>
        <v>0</v>
      </c>
      <c r="CN205" s="48">
        <f>SUM(CN281)/BM279*BM205</f>
        <v>0</v>
      </c>
      <c r="CO205" s="53"/>
      <c r="CP205" s="48">
        <f t="shared" si="18"/>
        <v>14.364000000000001</v>
      </c>
      <c r="CQ205" s="48">
        <f t="shared" si="19"/>
        <v>14.364000000000001</v>
      </c>
      <c r="CR205" s="48">
        <f t="shared" si="20"/>
        <v>0</v>
      </c>
      <c r="CS205" s="53"/>
      <c r="CT205" s="56"/>
      <c r="CU205" s="56"/>
      <c r="CV205" s="56"/>
      <c r="CW205" s="56"/>
      <c r="CX205" s="52"/>
      <c r="CY205" s="52"/>
      <c r="CZ205" s="52"/>
    </row>
    <row r="206" spans="1:108" x14ac:dyDescent="0.2">
      <c r="A206" s="56">
        <v>6</v>
      </c>
      <c r="B206" s="66" t="s">
        <v>274</v>
      </c>
      <c r="C206" s="56"/>
      <c r="D206" s="60" t="s">
        <v>20</v>
      </c>
      <c r="E206" s="32">
        <v>42736</v>
      </c>
      <c r="F206" s="32">
        <v>43100</v>
      </c>
      <c r="G206" s="60" t="s">
        <v>20</v>
      </c>
      <c r="H206" s="48">
        <v>19500</v>
      </c>
      <c r="I206" s="56"/>
      <c r="J206" s="56">
        <v>1158.58</v>
      </c>
      <c r="K206" s="37">
        <f t="shared" ref="K206:K269" si="24">SUM(L206:N206)</f>
        <v>14204.760000000002</v>
      </c>
      <c r="L206" s="56">
        <v>6291.3</v>
      </c>
      <c r="M206" s="56">
        <v>4150.08</v>
      </c>
      <c r="N206" s="56">
        <v>3763.38</v>
      </c>
      <c r="O206" s="56">
        <v>14154.46</v>
      </c>
      <c r="P206" s="37">
        <f t="shared" si="23"/>
        <v>14154.46</v>
      </c>
      <c r="Q206" s="37"/>
      <c r="R206" s="37"/>
      <c r="S206" s="37"/>
      <c r="T206" s="37"/>
      <c r="U206" s="37"/>
      <c r="V206" s="48">
        <v>21500</v>
      </c>
      <c r="W206" s="56"/>
      <c r="X206" s="56">
        <v>1208.8800000000001</v>
      </c>
      <c r="Y206" s="75">
        <v>2589.5</v>
      </c>
      <c r="Z206" s="5">
        <f t="shared" si="22"/>
        <v>15.38</v>
      </c>
      <c r="AA206" s="33">
        <v>0</v>
      </c>
      <c r="AB206" s="33">
        <v>3.95</v>
      </c>
      <c r="AC206" s="33">
        <v>3.27</v>
      </c>
      <c r="AD206" s="33">
        <v>4.16</v>
      </c>
      <c r="AE206" s="33">
        <v>4</v>
      </c>
      <c r="AF206" s="56"/>
      <c r="AG206" s="56"/>
      <c r="AH206" s="56"/>
      <c r="AI206" s="56"/>
      <c r="AJ206" s="56"/>
      <c r="AK206" s="56"/>
      <c r="AL206" s="56">
        <v>512.26</v>
      </c>
      <c r="AM206" s="56"/>
      <c r="AN206" s="56"/>
      <c r="AO206" s="56">
        <v>1227.3599999999999</v>
      </c>
      <c r="AP206" s="56">
        <v>167.55</v>
      </c>
      <c r="AQ206" s="56">
        <v>7846.65</v>
      </c>
      <c r="AR206" s="56">
        <v>7372.02</v>
      </c>
      <c r="AS206" s="56">
        <v>772.52</v>
      </c>
      <c r="AT206" s="56">
        <v>167.55099999999999</v>
      </c>
      <c r="AU206" s="56">
        <v>4138.24</v>
      </c>
      <c r="AV206" s="56">
        <v>3901.1</v>
      </c>
      <c r="AW206" s="56">
        <v>411.77</v>
      </c>
      <c r="AX206" s="56">
        <v>0</v>
      </c>
      <c r="AY206" s="56">
        <v>0</v>
      </c>
      <c r="AZ206" s="56">
        <v>0</v>
      </c>
      <c r="BA206" s="56">
        <v>0</v>
      </c>
      <c r="BB206" s="56">
        <v>0</v>
      </c>
      <c r="BC206" s="56">
        <v>0</v>
      </c>
      <c r="BD206" s="56">
        <v>0</v>
      </c>
      <c r="BE206" s="56">
        <v>0</v>
      </c>
      <c r="BF206" s="96">
        <v>0</v>
      </c>
      <c r="BG206" s="56">
        <v>0</v>
      </c>
      <c r="BH206" s="56">
        <v>0</v>
      </c>
      <c r="BI206" s="56">
        <v>0</v>
      </c>
      <c r="BJ206" s="56">
        <v>0</v>
      </c>
      <c r="BK206" s="56">
        <v>0</v>
      </c>
      <c r="BL206" s="56">
        <v>0</v>
      </c>
      <c r="BM206" s="56">
        <v>0</v>
      </c>
      <c r="BN206" s="96">
        <v>6.1559999999999997</v>
      </c>
      <c r="BO206" s="56">
        <v>496.86</v>
      </c>
      <c r="BP206" s="56">
        <v>493.53</v>
      </c>
      <c r="BQ206" s="56">
        <v>43.07</v>
      </c>
      <c r="BR206" s="48">
        <f>SUM(BR281)/AQ279*AQ206</f>
        <v>7421.6063619952447</v>
      </c>
      <c r="BS206" s="48">
        <f>SUM(BS281)/AR279*AR206</f>
        <v>7724.9479800319341</v>
      </c>
      <c r="BT206" s="48">
        <f>SUM(BT281)/AS279*AS206</f>
        <v>100.46342828512461</v>
      </c>
      <c r="BU206" s="53"/>
      <c r="BV206" s="48">
        <f>SUM(BV281)/AU279*AU206</f>
        <v>4168.9308499770295</v>
      </c>
      <c r="BW206" s="48">
        <f>SUM(BW281)/AV279*AV206</f>
        <v>4175.0436865249658</v>
      </c>
      <c r="BX206" s="48">
        <f>SUM(BX281)/AW279*AW206</f>
        <v>96.768152122194465</v>
      </c>
      <c r="BY206" s="53"/>
      <c r="BZ206" s="48">
        <f>SUM(BZ281)/AY279*AY206</f>
        <v>0</v>
      </c>
      <c r="CA206" s="48">
        <f>SUM(CA281)/AZ279*AZ206</f>
        <v>0</v>
      </c>
      <c r="CB206" s="48">
        <f>SUM(CB281)/BA279*BA206</f>
        <v>0</v>
      </c>
      <c r="CC206" s="53"/>
      <c r="CD206" s="48">
        <f>SUM(CD281)/BC279*BC206</f>
        <v>0</v>
      </c>
      <c r="CE206" s="48">
        <f>SUM(CE281)/BD279*BD206</f>
        <v>0</v>
      </c>
      <c r="CF206" s="48">
        <f>SUM(CF281)/BE279*BE206</f>
        <v>0</v>
      </c>
      <c r="CG206" s="53"/>
      <c r="CH206" s="48">
        <f>SUM(CH281)/BG279*BG206</f>
        <v>0</v>
      </c>
      <c r="CI206" s="48">
        <f>SUM(CI281)/BH279*BH206</f>
        <v>0</v>
      </c>
      <c r="CJ206" s="48">
        <f>SUM(CJ281)/BI279*BI206</f>
        <v>0</v>
      </c>
      <c r="CK206" s="53"/>
      <c r="CL206" s="48">
        <f>SUM(CL281)/BK279*BK206</f>
        <v>0</v>
      </c>
      <c r="CM206" s="48">
        <f>SUM(CM281)/BL279*BL206</f>
        <v>0</v>
      </c>
      <c r="CN206" s="48">
        <f>SUM(CN281)/BM279*BM206</f>
        <v>0</v>
      </c>
      <c r="CO206" s="53"/>
      <c r="CP206" s="48">
        <f t="shared" si="18"/>
        <v>6.1559999999999997</v>
      </c>
      <c r="CQ206" s="48">
        <f t="shared" si="19"/>
        <v>6.1559999999999997</v>
      </c>
      <c r="CR206" s="48">
        <f t="shared" si="20"/>
        <v>0</v>
      </c>
      <c r="CS206" s="53"/>
      <c r="CT206" s="56"/>
      <c r="CU206" s="56"/>
      <c r="CV206" s="56"/>
      <c r="CW206" s="56"/>
      <c r="CX206" s="52"/>
      <c r="CY206" s="52"/>
      <c r="CZ206" s="52"/>
    </row>
    <row r="207" spans="1:108" ht="12" customHeight="1" x14ac:dyDescent="0.2">
      <c r="A207" s="56">
        <v>7</v>
      </c>
      <c r="B207" s="66" t="s">
        <v>275</v>
      </c>
      <c r="C207" s="56"/>
      <c r="D207" s="60" t="s">
        <v>20</v>
      </c>
      <c r="E207" s="32">
        <v>42736</v>
      </c>
      <c r="F207" s="32">
        <v>43100</v>
      </c>
      <c r="G207" s="60" t="s">
        <v>20</v>
      </c>
      <c r="H207" s="48">
        <v>-9500</v>
      </c>
      <c r="I207" s="56"/>
      <c r="J207" s="56">
        <v>4753.3999999999996</v>
      </c>
      <c r="K207" s="37">
        <f t="shared" si="24"/>
        <v>62745.899999999994</v>
      </c>
      <c r="L207" s="56">
        <v>27789.9</v>
      </c>
      <c r="M207" s="56">
        <v>18332.16</v>
      </c>
      <c r="N207" s="56">
        <v>16623.84</v>
      </c>
      <c r="O207" s="56">
        <v>63775.8</v>
      </c>
      <c r="P207" s="37">
        <f t="shared" si="23"/>
        <v>63775.8</v>
      </c>
      <c r="Q207" s="37"/>
      <c r="R207" s="37"/>
      <c r="S207" s="37"/>
      <c r="T207" s="37"/>
      <c r="U207" s="37"/>
      <c r="V207" s="48">
        <v>-8700</v>
      </c>
      <c r="W207" s="56"/>
      <c r="X207" s="56">
        <v>3723.5</v>
      </c>
      <c r="Y207" s="75">
        <v>4190.6000000000004</v>
      </c>
      <c r="Z207" s="5">
        <f t="shared" si="22"/>
        <v>15.38</v>
      </c>
      <c r="AA207" s="33">
        <v>0</v>
      </c>
      <c r="AB207" s="33">
        <v>3.95</v>
      </c>
      <c r="AC207" s="33">
        <v>3.27</v>
      </c>
      <c r="AD207" s="33">
        <v>4.16</v>
      </c>
      <c r="AE207" s="33">
        <v>4</v>
      </c>
      <c r="AF207" s="56"/>
      <c r="AG207" s="56"/>
      <c r="AH207" s="56"/>
      <c r="AI207" s="56"/>
      <c r="AJ207" s="56"/>
      <c r="AK207" s="56"/>
      <c r="AL207" s="56">
        <v>5027.58</v>
      </c>
      <c r="AM207" s="56"/>
      <c r="AN207" s="56"/>
      <c r="AO207" s="56">
        <v>3947.37</v>
      </c>
      <c r="AP207" s="56">
        <v>623.05999999999995</v>
      </c>
      <c r="AQ207" s="56">
        <v>27458.720000000001</v>
      </c>
      <c r="AR207" s="56">
        <v>28189.360000000001</v>
      </c>
      <c r="AS207" s="56">
        <v>2285.66</v>
      </c>
      <c r="AT207" s="56">
        <v>623.05700000000002</v>
      </c>
      <c r="AU207" s="56">
        <v>15450.11</v>
      </c>
      <c r="AV207" s="56">
        <v>15894.43</v>
      </c>
      <c r="AW207" s="56">
        <v>1305.6199999999999</v>
      </c>
      <c r="AX207" s="56">
        <v>0</v>
      </c>
      <c r="AY207" s="56">
        <v>0</v>
      </c>
      <c r="AZ207" s="56">
        <v>0</v>
      </c>
      <c r="BA207" s="56">
        <v>0</v>
      </c>
      <c r="BB207" s="56">
        <v>0</v>
      </c>
      <c r="BC207" s="56">
        <v>0</v>
      </c>
      <c r="BD207" s="56">
        <v>0</v>
      </c>
      <c r="BE207" s="56">
        <v>0</v>
      </c>
      <c r="BF207" s="96">
        <v>10028</v>
      </c>
      <c r="BG207" s="56">
        <v>33731.22</v>
      </c>
      <c r="BH207" s="56">
        <v>31321.46</v>
      </c>
      <c r="BI207" s="56">
        <v>2409.7600000000002</v>
      </c>
      <c r="BJ207" s="56">
        <v>0</v>
      </c>
      <c r="BK207" s="56">
        <v>0</v>
      </c>
      <c r="BL207" s="56">
        <v>0</v>
      </c>
      <c r="BM207" s="56">
        <v>0</v>
      </c>
      <c r="BN207" s="96">
        <v>38.988</v>
      </c>
      <c r="BO207" s="56">
        <v>3146.82</v>
      </c>
      <c r="BP207" s="56">
        <v>3165.18</v>
      </c>
      <c r="BQ207" s="56">
        <v>242.98</v>
      </c>
      <c r="BR207" s="48">
        <f>SUM(BR281)/AQ279*AQ207</f>
        <v>25971.314005880991</v>
      </c>
      <c r="BS207" s="48">
        <f>SUM(BS281)/AR279*AR207</f>
        <v>29538.897017424395</v>
      </c>
      <c r="BT207" s="48">
        <f>SUM(BT281)/AS279*AS207</f>
        <v>297.24180538261521</v>
      </c>
      <c r="BU207" s="53"/>
      <c r="BV207" s="48">
        <f>SUM(BV281)/AU279*AU207</f>
        <v>15564.694221344971</v>
      </c>
      <c r="BW207" s="48">
        <f>SUM(BW281)/AV279*AV207</f>
        <v>17010.571280513959</v>
      </c>
      <c r="BX207" s="48">
        <f>SUM(BX281)/AW279*AW207</f>
        <v>306.82768238040541</v>
      </c>
      <c r="BY207" s="53"/>
      <c r="BZ207" s="48">
        <f>SUM(BZ281)/AY279*AY207</f>
        <v>0</v>
      </c>
      <c r="CA207" s="48">
        <f>SUM(CA281)/AZ279*AZ207</f>
        <v>0</v>
      </c>
      <c r="CB207" s="48">
        <f>SUM(CB281)/BA279*BA207</f>
        <v>0</v>
      </c>
      <c r="CC207" s="53"/>
      <c r="CD207" s="48">
        <f>SUM(CD281)/BC279*BC207</f>
        <v>0</v>
      </c>
      <c r="CE207" s="48">
        <f>SUM(CE281)/BD279*BD207</f>
        <v>0</v>
      </c>
      <c r="CF207" s="48">
        <f>SUM(CF281)/BE279*BE207</f>
        <v>0</v>
      </c>
      <c r="CG207" s="53"/>
      <c r="CH207" s="48">
        <f>SUM(CH281)/BG279*BG207</f>
        <v>36081.609991803401</v>
      </c>
      <c r="CI207" s="48">
        <f>SUM(CI281)/BH279*BH207</f>
        <v>39668.58316169164</v>
      </c>
      <c r="CJ207" s="48">
        <f>SUM(CJ281)/BI279*BI207</f>
        <v>494.3350405567686</v>
      </c>
      <c r="CK207" s="53"/>
      <c r="CL207" s="48">
        <f>SUM(CL281)/BK279*BK207</f>
        <v>0</v>
      </c>
      <c r="CM207" s="48">
        <f>SUM(CM281)/BL279*BL207</f>
        <v>0</v>
      </c>
      <c r="CN207" s="48">
        <f>SUM(CN281)/BM279*BM207</f>
        <v>0</v>
      </c>
      <c r="CO207" s="53"/>
      <c r="CP207" s="48">
        <f t="shared" ref="CP207:CP270" si="25">SUM(BN207)</f>
        <v>38.988</v>
      </c>
      <c r="CQ207" s="48">
        <f t="shared" ref="CQ207:CQ270" si="26">SUM(CP207)</f>
        <v>38.988</v>
      </c>
      <c r="CR207" s="48">
        <f t="shared" ref="CR207:CR270" si="27">SUM(CP207-CQ207)</f>
        <v>0</v>
      </c>
      <c r="CS207" s="53"/>
      <c r="CT207" s="56"/>
      <c r="CU207" s="56"/>
      <c r="CV207" s="56"/>
      <c r="CW207" s="56"/>
      <c r="CX207" s="52"/>
      <c r="CY207" s="52"/>
      <c r="CZ207" s="52"/>
    </row>
    <row r="208" spans="1:108" s="16" customFormat="1" x14ac:dyDescent="0.2">
      <c r="A208" s="56">
        <v>8</v>
      </c>
      <c r="B208" s="66" t="s">
        <v>276</v>
      </c>
      <c r="C208" s="19"/>
      <c r="D208" s="60" t="s">
        <v>20</v>
      </c>
      <c r="E208" s="32">
        <v>42736</v>
      </c>
      <c r="F208" s="32">
        <v>43100</v>
      </c>
      <c r="G208" s="60" t="s">
        <v>20</v>
      </c>
      <c r="H208" s="92">
        <v>1800</v>
      </c>
      <c r="I208" s="56"/>
      <c r="J208" s="56">
        <v>770.35</v>
      </c>
      <c r="K208" s="37">
        <f t="shared" si="24"/>
        <v>9541.7999999999993</v>
      </c>
      <c r="L208" s="56">
        <v>5831.1</v>
      </c>
      <c r="M208" s="56">
        <v>0</v>
      </c>
      <c r="N208" s="56">
        <v>3710.7</v>
      </c>
      <c r="O208" s="56">
        <v>9655.2800000000007</v>
      </c>
      <c r="P208" s="37">
        <f t="shared" si="23"/>
        <v>9655.2800000000007</v>
      </c>
      <c r="Q208" s="41"/>
      <c r="R208" s="41"/>
      <c r="S208" s="41"/>
      <c r="T208" s="41"/>
      <c r="U208" s="41"/>
      <c r="V208" s="49">
        <v>1800</v>
      </c>
      <c r="W208" s="56"/>
      <c r="X208" s="56">
        <v>656.87</v>
      </c>
      <c r="Y208" s="77"/>
      <c r="Z208" s="5">
        <f t="shared" ref="Z208:Z213" si="28">SUM(AA208:AE208)</f>
        <v>10.58</v>
      </c>
      <c r="AA208" s="33">
        <v>0</v>
      </c>
      <c r="AB208" s="33">
        <v>3.95</v>
      </c>
      <c r="AC208" s="33">
        <v>2.4700000000000002</v>
      </c>
      <c r="AD208" s="33">
        <v>4.16</v>
      </c>
      <c r="AE208" s="33">
        <v>0</v>
      </c>
      <c r="AF208" s="19"/>
      <c r="AG208" s="19"/>
      <c r="AH208" s="19"/>
      <c r="AI208" s="19"/>
      <c r="AJ208" s="19"/>
      <c r="AK208" s="56"/>
      <c r="AL208" s="56">
        <v>448.03</v>
      </c>
      <c r="AM208" s="56"/>
      <c r="AN208" s="56"/>
      <c r="AO208" s="56">
        <v>1549.01</v>
      </c>
      <c r="AP208" s="56">
        <v>194.39</v>
      </c>
      <c r="AQ208" s="56">
        <v>7792.28</v>
      </c>
      <c r="AR208" s="56">
        <v>7126.18</v>
      </c>
      <c r="AS208" s="56">
        <v>915.15</v>
      </c>
      <c r="AT208" s="56">
        <v>194.392</v>
      </c>
      <c r="AU208" s="56">
        <v>4841.99</v>
      </c>
      <c r="AV208" s="56">
        <v>4400.17</v>
      </c>
      <c r="AW208" s="56">
        <v>587.82000000000005</v>
      </c>
      <c r="AX208" s="56">
        <v>0</v>
      </c>
      <c r="AY208" s="56">
        <v>0</v>
      </c>
      <c r="AZ208" s="56">
        <v>0</v>
      </c>
      <c r="BA208" s="56">
        <v>0</v>
      </c>
      <c r="BB208" s="56">
        <v>0</v>
      </c>
      <c r="BC208" s="56">
        <v>0</v>
      </c>
      <c r="BD208" s="56">
        <v>0</v>
      </c>
      <c r="BE208" s="56">
        <v>0</v>
      </c>
      <c r="BF208" s="96">
        <v>0</v>
      </c>
      <c r="BG208" s="56">
        <v>0</v>
      </c>
      <c r="BH208" s="56">
        <v>0</v>
      </c>
      <c r="BI208" s="56">
        <v>0</v>
      </c>
      <c r="BJ208" s="56">
        <v>0</v>
      </c>
      <c r="BK208" s="56">
        <v>0</v>
      </c>
      <c r="BL208" s="56">
        <v>0</v>
      </c>
      <c r="BM208" s="56">
        <v>0</v>
      </c>
      <c r="BN208" s="96">
        <v>8.2080000000000002</v>
      </c>
      <c r="BO208" s="56">
        <v>662.4</v>
      </c>
      <c r="BP208" s="56">
        <v>669.34</v>
      </c>
      <c r="BQ208" s="56">
        <v>46.04</v>
      </c>
      <c r="BR208" s="48">
        <f>SUM(BR281)/AQ279*AQ208</f>
        <v>7370.181519813972</v>
      </c>
      <c r="BS208" s="48">
        <f>SUM(BS281)/AR279*AR208</f>
        <v>7467.3386393883857</v>
      </c>
      <c r="BT208" s="48">
        <f>SUM(BT281)/AS279*AS208</f>
        <v>119.01194324435845</v>
      </c>
      <c r="BU208" s="3"/>
      <c r="BV208" s="48">
        <f>SUM(BV281)/AU279*AU208</f>
        <v>4877.9001426404166</v>
      </c>
      <c r="BW208" s="48">
        <f>SUM(BW281)/AV279*AV208</f>
        <v>4709.1594622379735</v>
      </c>
      <c r="BX208" s="48">
        <f>SUM(BX281)/AW279*AW208</f>
        <v>138.14084362743367</v>
      </c>
      <c r="BY208" s="3"/>
      <c r="BZ208" s="48">
        <f>SUM(BZ281)/AY279*AY208</f>
        <v>0</v>
      </c>
      <c r="CA208" s="48">
        <f>SUM(CA281)/AZ279*AZ208</f>
        <v>0</v>
      </c>
      <c r="CB208" s="48">
        <f>SUM(CB281)/BA279*BA208</f>
        <v>0</v>
      </c>
      <c r="CC208" s="3"/>
      <c r="CD208" s="48">
        <f>SUM(CD281)/BC279*BC208</f>
        <v>0</v>
      </c>
      <c r="CE208" s="48">
        <f>SUM(CE281)/BD279*BD208</f>
        <v>0</v>
      </c>
      <c r="CF208" s="48">
        <f>SUM(CF281)/BE279*BE208</f>
        <v>0</v>
      </c>
      <c r="CG208" s="3"/>
      <c r="CH208" s="48">
        <f>SUM(CH281)/BG279*BG208</f>
        <v>0</v>
      </c>
      <c r="CI208" s="48">
        <f>SUM(CI281)/BH279*BH208</f>
        <v>0</v>
      </c>
      <c r="CJ208" s="48">
        <f>SUM(CJ281)/BI279*BI208</f>
        <v>0</v>
      </c>
      <c r="CK208" s="3"/>
      <c r="CL208" s="48">
        <f>SUM(CL281)/BK279*BK208</f>
        <v>0</v>
      </c>
      <c r="CM208" s="48">
        <f>SUM(CM281)/BL279*BL208</f>
        <v>0</v>
      </c>
      <c r="CN208" s="48">
        <f>SUM(CN281)/BM279*BM208</f>
        <v>0</v>
      </c>
      <c r="CO208" s="3"/>
      <c r="CP208" s="48">
        <f t="shared" si="25"/>
        <v>8.2080000000000002</v>
      </c>
      <c r="CQ208" s="48">
        <f t="shared" si="26"/>
        <v>8.2080000000000002</v>
      </c>
      <c r="CR208" s="48">
        <f t="shared" si="27"/>
        <v>0</v>
      </c>
      <c r="CS208" s="3"/>
      <c r="CT208" s="19"/>
      <c r="CU208" s="19"/>
      <c r="CV208" s="19"/>
      <c r="CW208" s="19"/>
      <c r="CX208" s="52"/>
      <c r="CY208" s="52"/>
      <c r="CZ208" s="52"/>
      <c r="DA208" s="17"/>
      <c r="DB208" s="17"/>
      <c r="DC208" s="17"/>
      <c r="DD208" s="17"/>
    </row>
    <row r="209" spans="1:108" s="25" customFormat="1" ht="13.5" customHeight="1" x14ac:dyDescent="0.2">
      <c r="A209" s="56">
        <v>9</v>
      </c>
      <c r="B209" s="66" t="s">
        <v>277</v>
      </c>
      <c r="C209" s="29"/>
      <c r="D209" s="60" t="s">
        <v>20</v>
      </c>
      <c r="E209" s="32">
        <v>42736</v>
      </c>
      <c r="F209" s="32">
        <v>43100</v>
      </c>
      <c r="G209" s="60" t="s">
        <v>20</v>
      </c>
      <c r="H209" s="92">
        <v>1200</v>
      </c>
      <c r="I209" s="56"/>
      <c r="J209" s="73">
        <v>579.49</v>
      </c>
      <c r="K209" s="37">
        <f t="shared" si="24"/>
        <v>14258.94</v>
      </c>
      <c r="L209" s="73">
        <v>6315.3</v>
      </c>
      <c r="M209" s="73">
        <v>4165.92</v>
      </c>
      <c r="N209" s="73">
        <v>3777.72</v>
      </c>
      <c r="O209" s="56">
        <v>13637.85</v>
      </c>
      <c r="P209" s="37">
        <f t="shared" si="23"/>
        <v>13637.85</v>
      </c>
      <c r="Q209" s="74"/>
      <c r="R209" s="74"/>
      <c r="S209" s="74"/>
      <c r="T209" s="74"/>
      <c r="U209" s="74"/>
      <c r="V209" s="92">
        <v>2900</v>
      </c>
      <c r="W209" s="56"/>
      <c r="X209" s="56">
        <v>1200.58</v>
      </c>
      <c r="Y209" s="78">
        <f>SUM(Y13:Y207)</f>
        <v>127439.11000000004</v>
      </c>
      <c r="Z209" s="5">
        <f t="shared" si="28"/>
        <v>15.38</v>
      </c>
      <c r="AA209" s="33">
        <v>0</v>
      </c>
      <c r="AB209" s="33">
        <v>3.95</v>
      </c>
      <c r="AC209" s="33">
        <v>3.27</v>
      </c>
      <c r="AD209" s="33">
        <v>4.16</v>
      </c>
      <c r="AE209" s="33">
        <v>4</v>
      </c>
      <c r="AF209" s="73"/>
      <c r="AG209" s="73"/>
      <c r="AH209" s="73"/>
      <c r="AI209" s="73"/>
      <c r="AJ209" s="73">
        <f>SUM(AJ13:AJ207)</f>
        <v>0</v>
      </c>
      <c r="AK209" s="56"/>
      <c r="AL209" s="56">
        <v>1200.83</v>
      </c>
      <c r="AM209" s="56"/>
      <c r="AN209" s="56"/>
      <c r="AO209" s="56">
        <v>1861.75</v>
      </c>
      <c r="AP209" s="56">
        <v>351.19</v>
      </c>
      <c r="AQ209" s="56">
        <v>14466.68</v>
      </c>
      <c r="AR209" s="56">
        <v>14108.26</v>
      </c>
      <c r="AS209" s="56">
        <v>1090.46</v>
      </c>
      <c r="AT209" s="56">
        <v>351.19400000000002</v>
      </c>
      <c r="AU209" s="56">
        <v>8531.81</v>
      </c>
      <c r="AV209" s="56">
        <v>8260.52</v>
      </c>
      <c r="AW209" s="56">
        <v>700.43</v>
      </c>
      <c r="AX209" s="56">
        <v>0</v>
      </c>
      <c r="AY209" s="56">
        <v>0</v>
      </c>
      <c r="AZ209" s="56">
        <v>0</v>
      </c>
      <c r="BA209" s="56">
        <v>0</v>
      </c>
      <c r="BB209" s="56">
        <v>0</v>
      </c>
      <c r="BC209" s="56">
        <v>0</v>
      </c>
      <c r="BD209" s="56">
        <v>0</v>
      </c>
      <c r="BE209" s="56">
        <v>0</v>
      </c>
      <c r="BF209" s="96">
        <v>0</v>
      </c>
      <c r="BG209" s="56">
        <v>0</v>
      </c>
      <c r="BH209" s="56">
        <v>0</v>
      </c>
      <c r="BI209" s="56">
        <v>0</v>
      </c>
      <c r="BJ209" s="56">
        <v>0</v>
      </c>
      <c r="BK209" s="56">
        <v>0</v>
      </c>
      <c r="BL209" s="56">
        <v>0</v>
      </c>
      <c r="BM209" s="56">
        <v>0</v>
      </c>
      <c r="BN209" s="96">
        <v>10.26</v>
      </c>
      <c r="BO209" s="56">
        <v>828.06</v>
      </c>
      <c r="BP209" s="56">
        <v>796.85</v>
      </c>
      <c r="BQ209" s="56">
        <v>70.86</v>
      </c>
      <c r="BR209" s="48">
        <f>SUM(BR281)/AQ279*AQ209</f>
        <v>13683.037261117723</v>
      </c>
      <c r="BS209" s="48">
        <f>SUM(BS281)/AR279*AR209</f>
        <v>14783.678637437952</v>
      </c>
      <c r="BT209" s="48">
        <f>SUM(BT281)/AS279*AS209</f>
        <v>141.81037385154687</v>
      </c>
      <c r="BU209" s="107"/>
      <c r="BV209" s="48">
        <f>SUM(BV281)/AU279*AU209</f>
        <v>8595.0853297881531</v>
      </c>
      <c r="BW209" s="48">
        <f>SUM(BW281)/AV279*AV209</f>
        <v>8840.5915955533601</v>
      </c>
      <c r="BX209" s="48">
        <f>SUM(BX281)/AW279*AW209</f>
        <v>164.60479585921428</v>
      </c>
      <c r="BY209" s="107"/>
      <c r="BZ209" s="48">
        <f>SUM(BZ281)/AY279*AY209</f>
        <v>0</v>
      </c>
      <c r="CA209" s="48">
        <f>SUM(CA281)/AZ279*AZ209</f>
        <v>0</v>
      </c>
      <c r="CB209" s="48">
        <f>SUM(CB281)/BA279*BA209</f>
        <v>0</v>
      </c>
      <c r="CC209" s="107"/>
      <c r="CD209" s="48">
        <f>SUM(CD281)/BC279*BC209</f>
        <v>0</v>
      </c>
      <c r="CE209" s="48">
        <f>SUM(CE281)/BD279*BD209</f>
        <v>0</v>
      </c>
      <c r="CF209" s="48">
        <f>SUM(CF281)/BE279*BE209</f>
        <v>0</v>
      </c>
      <c r="CG209" s="107"/>
      <c r="CH209" s="48">
        <f>SUM(CH281)/BG279*BG209</f>
        <v>0</v>
      </c>
      <c r="CI209" s="48">
        <f>SUM(CI281)/BH279*BH209</f>
        <v>0</v>
      </c>
      <c r="CJ209" s="48">
        <f>SUM(CJ281)/BI279*BI209</f>
        <v>0</v>
      </c>
      <c r="CK209" s="107"/>
      <c r="CL209" s="48">
        <f>SUM(CL281)/BK279*BK209</f>
        <v>0</v>
      </c>
      <c r="CM209" s="48">
        <f>SUM(CM281)/BL279*BL209</f>
        <v>0</v>
      </c>
      <c r="CN209" s="48">
        <f>SUM(CN281)/BM279*BM209</f>
        <v>0</v>
      </c>
      <c r="CO209" s="107"/>
      <c r="CP209" s="48">
        <f t="shared" si="25"/>
        <v>10.26</v>
      </c>
      <c r="CQ209" s="48">
        <f t="shared" si="26"/>
        <v>10.26</v>
      </c>
      <c r="CR209" s="48">
        <f t="shared" si="27"/>
        <v>0</v>
      </c>
      <c r="CS209" s="107"/>
      <c r="CT209" s="73"/>
      <c r="CU209" s="73"/>
      <c r="CV209" s="73"/>
      <c r="CW209" s="73"/>
      <c r="CX209" s="52"/>
      <c r="CY209" s="52"/>
      <c r="CZ209" s="52"/>
      <c r="DA209" s="26"/>
      <c r="DB209" s="26"/>
      <c r="DC209" s="26"/>
      <c r="DD209" s="26"/>
    </row>
    <row r="210" spans="1:108" s="23" customFormat="1" ht="14.25" x14ac:dyDescent="0.2">
      <c r="A210" s="56">
        <v>10</v>
      </c>
      <c r="B210" s="66" t="s">
        <v>278</v>
      </c>
      <c r="C210" s="28"/>
      <c r="D210" s="60" t="s">
        <v>20</v>
      </c>
      <c r="E210" s="32">
        <v>42736</v>
      </c>
      <c r="F210" s="32">
        <v>43100</v>
      </c>
      <c r="G210" s="60" t="s">
        <v>20</v>
      </c>
      <c r="H210" s="92">
        <v>20500</v>
      </c>
      <c r="I210" s="56"/>
      <c r="J210" s="56">
        <v>564.54999999999995</v>
      </c>
      <c r="K210" s="37">
        <f t="shared" si="24"/>
        <v>16897.32</v>
      </c>
      <c r="L210" s="56">
        <v>7483.74</v>
      </c>
      <c r="M210" s="56">
        <v>4936.8</v>
      </c>
      <c r="N210" s="56">
        <v>4476.78</v>
      </c>
      <c r="O210" s="56">
        <v>16023.84</v>
      </c>
      <c r="P210" s="37">
        <f t="shared" si="23"/>
        <v>16023.84</v>
      </c>
      <c r="Q210" s="40"/>
      <c r="R210" s="40"/>
      <c r="S210" s="40"/>
      <c r="T210" s="40"/>
      <c r="U210" s="40"/>
      <c r="V210" s="103">
        <v>22500</v>
      </c>
      <c r="W210" s="56"/>
      <c r="X210" s="56">
        <v>1438.03</v>
      </c>
      <c r="Y210" s="79"/>
      <c r="Z210" s="5">
        <f t="shared" si="28"/>
        <v>15.38</v>
      </c>
      <c r="AA210" s="33">
        <v>0</v>
      </c>
      <c r="AB210" s="33">
        <v>3.95</v>
      </c>
      <c r="AC210" s="33">
        <v>3.27</v>
      </c>
      <c r="AD210" s="33">
        <v>4.16</v>
      </c>
      <c r="AE210" s="33">
        <v>4</v>
      </c>
      <c r="AF210" s="28"/>
      <c r="AG210" s="28"/>
      <c r="AH210" s="28"/>
      <c r="AI210" s="28"/>
      <c r="AJ210" s="28"/>
      <c r="AK210" s="56"/>
      <c r="AL210" s="56">
        <v>100.54</v>
      </c>
      <c r="AM210" s="56"/>
      <c r="AN210" s="56"/>
      <c r="AO210" s="56">
        <v>801.91</v>
      </c>
      <c r="AP210" s="56">
        <v>114.05</v>
      </c>
      <c r="AQ210" s="56">
        <v>4553.1000000000004</v>
      </c>
      <c r="AR210" s="56">
        <v>4138.12</v>
      </c>
      <c r="AS210" s="56">
        <v>453.31</v>
      </c>
      <c r="AT210" s="56">
        <v>114.053</v>
      </c>
      <c r="AU210" s="56">
        <v>2814.78</v>
      </c>
      <c r="AV210" s="56">
        <v>2546.08</v>
      </c>
      <c r="AW210" s="56">
        <v>291.17</v>
      </c>
      <c r="AX210" s="56">
        <v>0</v>
      </c>
      <c r="AY210" s="56">
        <v>0</v>
      </c>
      <c r="AZ210" s="56">
        <v>0</v>
      </c>
      <c r="BA210" s="56">
        <v>0</v>
      </c>
      <c r="BB210" s="56">
        <v>0</v>
      </c>
      <c r="BC210" s="56">
        <v>0</v>
      </c>
      <c r="BD210" s="56">
        <v>0</v>
      </c>
      <c r="BE210" s="56">
        <v>0</v>
      </c>
      <c r="BF210" s="96">
        <v>0</v>
      </c>
      <c r="BG210" s="56">
        <v>0</v>
      </c>
      <c r="BH210" s="56">
        <v>0</v>
      </c>
      <c r="BI210" s="56">
        <v>0</v>
      </c>
      <c r="BJ210" s="56">
        <v>0</v>
      </c>
      <c r="BK210" s="56">
        <v>0</v>
      </c>
      <c r="BL210" s="56">
        <v>0</v>
      </c>
      <c r="BM210" s="56">
        <v>0</v>
      </c>
      <c r="BN210" s="96">
        <v>9.2230000000000008</v>
      </c>
      <c r="BO210" s="56">
        <v>741.14</v>
      </c>
      <c r="BP210" s="56">
        <v>723.45</v>
      </c>
      <c r="BQ210" s="56">
        <v>57.43</v>
      </c>
      <c r="BR210" s="48">
        <f>SUM(BR281)/AQ279*AQ210</f>
        <v>4306.464023092728</v>
      </c>
      <c r="BS210" s="48">
        <f>SUM(BS281)/AR279*AR210</f>
        <v>4336.2282976890656</v>
      </c>
      <c r="BT210" s="48">
        <f>SUM(BT281)/AS279*AS210</f>
        <v>58.951323818062754</v>
      </c>
      <c r="BU210" s="108"/>
      <c r="BV210" s="48">
        <f>SUM(BV281)/AU279*AU210</f>
        <v>2835.6555390451849</v>
      </c>
      <c r="BW210" s="48">
        <f>SUM(BW281)/AV279*AV210</f>
        <v>2724.8712489778482</v>
      </c>
      <c r="BX210" s="48">
        <f>SUM(BX281)/AW279*AW210</f>
        <v>68.426507160354973</v>
      </c>
      <c r="BY210" s="108"/>
      <c r="BZ210" s="48">
        <f>SUM(BZ281)/AY279*AY210</f>
        <v>0</v>
      </c>
      <c r="CA210" s="48">
        <f>SUM(CA281)/AZ279*AZ210</f>
        <v>0</v>
      </c>
      <c r="CB210" s="48">
        <f>SUM(CB281)/BA279*BA210</f>
        <v>0</v>
      </c>
      <c r="CC210" s="108"/>
      <c r="CD210" s="48">
        <f>SUM(CD281)/BC279*BC210</f>
        <v>0</v>
      </c>
      <c r="CE210" s="48">
        <f>SUM(CE281)/BD279*BD210</f>
        <v>0</v>
      </c>
      <c r="CF210" s="48">
        <f>SUM(CF281)/BE279*BE210</f>
        <v>0</v>
      </c>
      <c r="CG210" s="108"/>
      <c r="CH210" s="48">
        <f>SUM(CH281)/BG279*BG210</f>
        <v>0</v>
      </c>
      <c r="CI210" s="48">
        <f>SUM(CI281)/BH279*BH210</f>
        <v>0</v>
      </c>
      <c r="CJ210" s="48">
        <f>SUM(CJ281)/BI279*BI210</f>
        <v>0</v>
      </c>
      <c r="CK210" s="108"/>
      <c r="CL210" s="48">
        <f>SUM(CL281)/BK279*BK210</f>
        <v>0</v>
      </c>
      <c r="CM210" s="48">
        <f>SUM(CM281)/BL279*BL210</f>
        <v>0</v>
      </c>
      <c r="CN210" s="48">
        <f>SUM(CN281)/BM279*BM210</f>
        <v>0</v>
      </c>
      <c r="CO210" s="108"/>
      <c r="CP210" s="48">
        <f t="shared" si="25"/>
        <v>9.2230000000000008</v>
      </c>
      <c r="CQ210" s="48">
        <f t="shared" si="26"/>
        <v>9.2230000000000008</v>
      </c>
      <c r="CR210" s="48">
        <f t="shared" si="27"/>
        <v>0</v>
      </c>
      <c r="CS210" s="108"/>
      <c r="CT210" s="28"/>
      <c r="CU210" s="28"/>
      <c r="CV210" s="28"/>
      <c r="CW210" s="28"/>
      <c r="CX210" s="52"/>
      <c r="CY210" s="52"/>
      <c r="CZ210" s="52"/>
      <c r="DA210" s="24"/>
      <c r="DB210" s="24"/>
      <c r="DC210" s="24"/>
      <c r="DD210" s="24"/>
    </row>
    <row r="211" spans="1:108" s="16" customFormat="1" x14ac:dyDescent="0.2">
      <c r="A211" s="56">
        <v>11</v>
      </c>
      <c r="B211" s="66" t="s">
        <v>279</v>
      </c>
      <c r="C211" s="19"/>
      <c r="D211" s="60" t="s">
        <v>20</v>
      </c>
      <c r="E211" s="32">
        <v>42736</v>
      </c>
      <c r="F211" s="32">
        <v>43100</v>
      </c>
      <c r="G211" s="60" t="s">
        <v>20</v>
      </c>
      <c r="H211" s="92">
        <v>25800</v>
      </c>
      <c r="I211" s="56"/>
      <c r="J211" s="56">
        <v>1942.74</v>
      </c>
      <c r="K211" s="37">
        <f t="shared" si="24"/>
        <v>23818.920000000002</v>
      </c>
      <c r="L211" s="56">
        <v>10549.32</v>
      </c>
      <c r="M211" s="56">
        <v>6959.04</v>
      </c>
      <c r="N211" s="56">
        <v>6310.56</v>
      </c>
      <c r="O211" s="56">
        <v>23734.58</v>
      </c>
      <c r="P211" s="37">
        <f t="shared" si="23"/>
        <v>23734.58</v>
      </c>
      <c r="Q211" s="41"/>
      <c r="R211" s="41"/>
      <c r="S211" s="41"/>
      <c r="T211" s="41"/>
      <c r="U211" s="41"/>
      <c r="V211" s="49">
        <v>28600</v>
      </c>
      <c r="W211" s="56"/>
      <c r="X211" s="56">
        <v>2027.08</v>
      </c>
      <c r="Y211" s="80"/>
      <c r="Z211" s="5">
        <f t="shared" si="28"/>
        <v>15.38</v>
      </c>
      <c r="AA211" s="33">
        <v>0</v>
      </c>
      <c r="AB211" s="33">
        <v>3.95</v>
      </c>
      <c r="AC211" s="33">
        <v>3.27</v>
      </c>
      <c r="AD211" s="33">
        <v>4.16</v>
      </c>
      <c r="AE211" s="33">
        <v>4</v>
      </c>
      <c r="AF211" s="19"/>
      <c r="AG211" s="19"/>
      <c r="AH211" s="19"/>
      <c r="AI211" s="19"/>
      <c r="AJ211" s="19"/>
      <c r="AK211" s="56"/>
      <c r="AL211" s="56">
        <v>963.64</v>
      </c>
      <c r="AM211" s="56"/>
      <c r="AN211" s="56"/>
      <c r="AO211" s="56">
        <v>1401.34</v>
      </c>
      <c r="AP211" s="56">
        <v>213.12</v>
      </c>
      <c r="AQ211" s="56">
        <v>10778.31</v>
      </c>
      <c r="AR211" s="56">
        <v>10431.67</v>
      </c>
      <c r="AS211" s="56">
        <v>912.39</v>
      </c>
      <c r="AT211" s="56">
        <v>213.12</v>
      </c>
      <c r="AU211" s="56">
        <v>5203.08</v>
      </c>
      <c r="AV211" s="56">
        <v>5117.57</v>
      </c>
      <c r="AW211" s="56">
        <v>417.17</v>
      </c>
      <c r="AX211" s="56">
        <v>0</v>
      </c>
      <c r="AY211" s="56">
        <v>0</v>
      </c>
      <c r="AZ211" s="56">
        <v>0</v>
      </c>
      <c r="BA211" s="56">
        <v>0</v>
      </c>
      <c r="BB211" s="56">
        <v>0</v>
      </c>
      <c r="BC211" s="56">
        <v>0</v>
      </c>
      <c r="BD211" s="56">
        <v>0</v>
      </c>
      <c r="BE211" s="56">
        <v>0</v>
      </c>
      <c r="BF211" s="96">
        <v>0</v>
      </c>
      <c r="BG211" s="56">
        <v>0</v>
      </c>
      <c r="BH211" s="56">
        <v>0</v>
      </c>
      <c r="BI211" s="56">
        <v>0</v>
      </c>
      <c r="BJ211" s="56">
        <v>0</v>
      </c>
      <c r="BK211" s="56">
        <v>0</v>
      </c>
      <c r="BL211" s="56">
        <v>0</v>
      </c>
      <c r="BM211" s="56">
        <v>0</v>
      </c>
      <c r="BN211" s="96">
        <v>10.26</v>
      </c>
      <c r="BO211" s="56">
        <v>828.06</v>
      </c>
      <c r="BP211" s="56">
        <v>822.51</v>
      </c>
      <c r="BQ211" s="56">
        <v>71.78</v>
      </c>
      <c r="BR211" s="48">
        <f>SUM(BR281)/AQ279*AQ211</f>
        <v>10194.461849012887</v>
      </c>
      <c r="BS211" s="48">
        <f>SUM(BS281)/AR279*AR211</f>
        <v>10931.075620367243</v>
      </c>
      <c r="BT211" s="48">
        <f>SUM(BT281)/AS279*AS211</f>
        <v>118.65301523981883</v>
      </c>
      <c r="BU211" s="3"/>
      <c r="BV211" s="48">
        <f>SUM(BV281)/AU279*AU211</f>
        <v>5241.6681311133443</v>
      </c>
      <c r="BW211" s="48">
        <f>SUM(BW281)/AV279*AV211</f>
        <v>5476.9368431595103</v>
      </c>
      <c r="BX211" s="48">
        <f>SUM(BX281)/AW279*AW211</f>
        <v>98.0371810010828</v>
      </c>
      <c r="BY211" s="3"/>
      <c r="BZ211" s="48">
        <f>SUM(BZ281)/AY279*AY211</f>
        <v>0</v>
      </c>
      <c r="CA211" s="48">
        <f>SUM(CA281)/AZ279*AZ211</f>
        <v>0</v>
      </c>
      <c r="CB211" s="48">
        <f>SUM(CB281)/BA279*BA211</f>
        <v>0</v>
      </c>
      <c r="CC211" s="3"/>
      <c r="CD211" s="48">
        <f>SUM(CD281)/BC279*BC211</f>
        <v>0</v>
      </c>
      <c r="CE211" s="48">
        <f>SUM(CE281)/BD279*BD211</f>
        <v>0</v>
      </c>
      <c r="CF211" s="48">
        <f>SUM(CF281)/BE279*BE211</f>
        <v>0</v>
      </c>
      <c r="CG211" s="3"/>
      <c r="CH211" s="48">
        <f>SUM(CH281)/BG279*BG211</f>
        <v>0</v>
      </c>
      <c r="CI211" s="48">
        <f>SUM(CI281)/BH279*BH211</f>
        <v>0</v>
      </c>
      <c r="CJ211" s="48">
        <f>SUM(CJ281)/BI279*BI211</f>
        <v>0</v>
      </c>
      <c r="CK211" s="3"/>
      <c r="CL211" s="48">
        <f>SUM(CL281)/BK279*BK211</f>
        <v>0</v>
      </c>
      <c r="CM211" s="48">
        <f>SUM(CM281)/BL279*BL211</f>
        <v>0</v>
      </c>
      <c r="CN211" s="48">
        <f>SUM(CN281)/BM279*BM211</f>
        <v>0</v>
      </c>
      <c r="CO211" s="3"/>
      <c r="CP211" s="48">
        <f t="shared" si="25"/>
        <v>10.26</v>
      </c>
      <c r="CQ211" s="48">
        <f t="shared" si="26"/>
        <v>10.26</v>
      </c>
      <c r="CR211" s="48">
        <f t="shared" si="27"/>
        <v>0</v>
      </c>
      <c r="CS211" s="3"/>
      <c r="CT211" s="19"/>
      <c r="CU211" s="19"/>
      <c r="CV211" s="19"/>
      <c r="CW211" s="19"/>
      <c r="CX211" s="52"/>
      <c r="CY211" s="52"/>
      <c r="CZ211" s="52"/>
      <c r="DA211" s="17"/>
      <c r="DB211" s="17"/>
      <c r="DC211" s="17"/>
      <c r="DD211" s="17"/>
    </row>
    <row r="212" spans="1:108" s="22" customFormat="1" x14ac:dyDescent="0.2">
      <c r="A212" s="56">
        <v>12</v>
      </c>
      <c r="B212" s="66" t="s">
        <v>280</v>
      </c>
      <c r="C212" s="60"/>
      <c r="D212" s="60" t="s">
        <v>20</v>
      </c>
      <c r="E212" s="32">
        <v>42736</v>
      </c>
      <c r="F212" s="32">
        <v>43100</v>
      </c>
      <c r="G212" s="60" t="s">
        <v>20</v>
      </c>
      <c r="H212" s="49">
        <v>18200</v>
      </c>
      <c r="I212" s="56"/>
      <c r="J212" s="56">
        <v>4877.99</v>
      </c>
      <c r="K212" s="37">
        <f t="shared" si="24"/>
        <v>84719.88</v>
      </c>
      <c r="L212" s="56">
        <v>42311.16</v>
      </c>
      <c r="M212" s="56">
        <v>17116.98</v>
      </c>
      <c r="N212" s="56">
        <v>25291.74</v>
      </c>
      <c r="O212" s="56">
        <v>84116.12</v>
      </c>
      <c r="P212" s="37">
        <f t="shared" si="23"/>
        <v>84116.12</v>
      </c>
      <c r="Q212" s="38"/>
      <c r="R212" s="38"/>
      <c r="S212" s="38"/>
      <c r="T212" s="38"/>
      <c r="U212" s="38"/>
      <c r="V212" s="49">
        <v>-12300</v>
      </c>
      <c r="W212" s="56"/>
      <c r="X212" s="56">
        <v>5481.75</v>
      </c>
      <c r="Y212" s="81">
        <v>801</v>
      </c>
      <c r="Z212" s="5">
        <f t="shared" si="28"/>
        <v>13.68</v>
      </c>
      <c r="AA212" s="33">
        <v>0</v>
      </c>
      <c r="AB212" s="33">
        <v>3.95</v>
      </c>
      <c r="AC212" s="33">
        <v>3.27</v>
      </c>
      <c r="AD212" s="33">
        <v>4.16</v>
      </c>
      <c r="AE212" s="33">
        <v>2.2999999999999998</v>
      </c>
      <c r="AF212" s="60"/>
      <c r="AG212" s="60"/>
      <c r="AH212" s="60"/>
      <c r="AI212" s="60"/>
      <c r="AJ212" s="60"/>
      <c r="AK212" s="56"/>
      <c r="AL212" s="56">
        <v>3863.92</v>
      </c>
      <c r="AM212" s="56"/>
      <c r="AN212" s="56"/>
      <c r="AO212" s="56">
        <v>6336.41</v>
      </c>
      <c r="AP212" s="56">
        <v>1210.82</v>
      </c>
      <c r="AQ212" s="56">
        <v>52047.75</v>
      </c>
      <c r="AR212" s="56">
        <v>50598.51</v>
      </c>
      <c r="AS212" s="56">
        <v>3756.66</v>
      </c>
      <c r="AT212" s="56">
        <v>1216.829</v>
      </c>
      <c r="AU212" s="56">
        <v>29808.66</v>
      </c>
      <c r="AV212" s="56">
        <v>29410.47</v>
      </c>
      <c r="AW212" s="56">
        <v>1726.57</v>
      </c>
      <c r="AX212" s="56">
        <v>0</v>
      </c>
      <c r="AY212" s="56">
        <v>0</v>
      </c>
      <c r="AZ212" s="56">
        <v>0</v>
      </c>
      <c r="BA212" s="56">
        <v>0</v>
      </c>
      <c r="BB212" s="56">
        <v>0</v>
      </c>
      <c r="BC212" s="56">
        <v>0</v>
      </c>
      <c r="BD212" s="56">
        <v>0</v>
      </c>
      <c r="BE212" s="56">
        <v>0</v>
      </c>
      <c r="BF212" s="96">
        <v>9840.3320000000003</v>
      </c>
      <c r="BG212" s="56">
        <v>33426.949999999997</v>
      </c>
      <c r="BH212" s="56">
        <v>29028.54</v>
      </c>
      <c r="BI212" s="56">
        <v>4398.41</v>
      </c>
      <c r="BJ212" s="56">
        <v>0</v>
      </c>
      <c r="BK212" s="56">
        <v>0</v>
      </c>
      <c r="BL212" s="56">
        <v>0</v>
      </c>
      <c r="BM212" s="56">
        <v>0</v>
      </c>
      <c r="BN212" s="96">
        <v>51.203000000000003</v>
      </c>
      <c r="BO212" s="56">
        <v>4130.22</v>
      </c>
      <c r="BP212" s="56">
        <v>4025.62</v>
      </c>
      <c r="BQ212" s="56">
        <v>332.72</v>
      </c>
      <c r="BR212" s="48">
        <f>SUM(BR281)/AQ279*AQ212</f>
        <v>49228.385684022862</v>
      </c>
      <c r="BS212" s="48">
        <f>SUM(BS281)/AR279*AR212</f>
        <v>53020.862343987894</v>
      </c>
      <c r="BT212" s="48">
        <f>SUM(BT281)/AS279*AS212</f>
        <v>488.5400280919539</v>
      </c>
      <c r="BU212" s="52"/>
      <c r="BV212" s="48">
        <f>SUM(BV281)/AU279*AU212</f>
        <v>30029.732995301456</v>
      </c>
      <c r="BW212" s="48">
        <f>SUM(BW281)/AV279*AV212</f>
        <v>31475.736866840612</v>
      </c>
      <c r="BX212" s="48">
        <f>SUM(BX281)/AW279*AW212</f>
        <v>405.75318359671002</v>
      </c>
      <c r="BY212" s="52"/>
      <c r="BZ212" s="48">
        <f>SUM(BZ281)/AY279*AY212</f>
        <v>0</v>
      </c>
      <c r="CA212" s="48">
        <f>SUM(CA281)/AZ279*AZ212</f>
        <v>0</v>
      </c>
      <c r="CB212" s="48">
        <f>SUM(CB281)/BA279*BA212</f>
        <v>0</v>
      </c>
      <c r="CC212" s="52"/>
      <c r="CD212" s="48">
        <f>SUM(CD281)/BC279*BC212</f>
        <v>0</v>
      </c>
      <c r="CE212" s="48">
        <f>SUM(CE281)/BD279*BD212</f>
        <v>0</v>
      </c>
      <c r="CF212" s="48">
        <f>SUM(CF281)/BE279*BE212</f>
        <v>0</v>
      </c>
      <c r="CG212" s="52"/>
      <c r="CH212" s="48">
        <f>SUM(CH281)/BG279*BG212</f>
        <v>35756.138470992526</v>
      </c>
      <c r="CI212" s="48">
        <f>SUM(CI281)/BH279*BH212</f>
        <v>36764.603343921146</v>
      </c>
      <c r="CJ212" s="48">
        <f>SUM(CJ281)/BI279*BI212</f>
        <v>902.28412196040108</v>
      </c>
      <c r="CK212" s="52"/>
      <c r="CL212" s="48">
        <f>SUM(CL281)/BK279*BK212</f>
        <v>0</v>
      </c>
      <c r="CM212" s="48">
        <f>SUM(CM281)/BL279*BL212</f>
        <v>0</v>
      </c>
      <c r="CN212" s="48">
        <f>SUM(CN281)/BM279*BM212</f>
        <v>0</v>
      </c>
      <c r="CO212" s="52"/>
      <c r="CP212" s="48">
        <f t="shared" si="25"/>
        <v>51.203000000000003</v>
      </c>
      <c r="CQ212" s="48">
        <f t="shared" si="26"/>
        <v>51.203000000000003</v>
      </c>
      <c r="CR212" s="48">
        <f t="shared" si="27"/>
        <v>0</v>
      </c>
      <c r="CS212" s="52"/>
      <c r="CT212" s="60"/>
      <c r="CU212" s="60"/>
      <c r="CV212" s="60"/>
      <c r="CW212" s="60"/>
      <c r="CX212" s="52"/>
      <c r="CY212" s="52"/>
      <c r="CZ212" s="52"/>
      <c r="DA212" s="47"/>
      <c r="DB212" s="47"/>
      <c r="DC212" s="47"/>
      <c r="DD212" s="47"/>
    </row>
    <row r="213" spans="1:108" x14ac:dyDescent="0.2">
      <c r="A213" s="56">
        <v>13</v>
      </c>
      <c r="B213" s="66" t="s">
        <v>281</v>
      </c>
      <c r="C213" s="56"/>
      <c r="D213" s="60" t="s">
        <v>20</v>
      </c>
      <c r="E213" s="32">
        <v>42736</v>
      </c>
      <c r="F213" s="32">
        <v>43100</v>
      </c>
      <c r="G213" s="60" t="s">
        <v>20</v>
      </c>
      <c r="H213" s="48">
        <v>3700</v>
      </c>
      <c r="I213" s="56"/>
      <c r="J213" s="56">
        <v>7543.19</v>
      </c>
      <c r="K213" s="37">
        <f t="shared" si="24"/>
        <v>94727.039999999994</v>
      </c>
      <c r="L213" s="56">
        <v>41731.919999999998</v>
      </c>
      <c r="M213" s="56">
        <v>28031.040000000001</v>
      </c>
      <c r="N213" s="56">
        <v>24964.080000000002</v>
      </c>
      <c r="O213" s="56">
        <v>95455.23</v>
      </c>
      <c r="P213" s="37">
        <f t="shared" si="23"/>
        <v>95455.23</v>
      </c>
      <c r="Q213" s="37"/>
      <c r="R213" s="37"/>
      <c r="S213" s="37"/>
      <c r="T213" s="37"/>
      <c r="U213" s="37"/>
      <c r="V213" s="48">
        <v>40500</v>
      </c>
      <c r="W213" s="56"/>
      <c r="X213" s="56">
        <v>6815</v>
      </c>
      <c r="Y213" s="82">
        <v>459.2</v>
      </c>
      <c r="Z213" s="5">
        <f t="shared" si="28"/>
        <v>15.540000000000001</v>
      </c>
      <c r="AA213" s="33">
        <v>0</v>
      </c>
      <c r="AB213" s="33">
        <v>3.95</v>
      </c>
      <c r="AC213" s="33">
        <v>3.27</v>
      </c>
      <c r="AD213" s="33">
        <v>4.16</v>
      </c>
      <c r="AE213" s="33">
        <v>4.16</v>
      </c>
      <c r="AF213" s="56"/>
      <c r="AG213" s="56"/>
      <c r="AH213" s="56"/>
      <c r="AI213" s="56"/>
      <c r="AJ213" s="56"/>
      <c r="AK213" s="56"/>
      <c r="AL213" s="56">
        <v>6798.06</v>
      </c>
      <c r="AM213" s="56"/>
      <c r="AN213" s="56"/>
      <c r="AO213" s="56">
        <v>8284.42</v>
      </c>
      <c r="AP213" s="56">
        <v>1260.5</v>
      </c>
      <c r="AQ213" s="56">
        <v>56522.11</v>
      </c>
      <c r="AR213" s="56">
        <v>55669.55</v>
      </c>
      <c r="AS213" s="56">
        <v>4925.63</v>
      </c>
      <c r="AT213" s="56">
        <v>1260.5029999999999</v>
      </c>
      <c r="AU213" s="56">
        <v>31015.08</v>
      </c>
      <c r="AV213" s="56">
        <v>30800.73</v>
      </c>
      <c r="AW213" s="56">
        <v>2572.75</v>
      </c>
      <c r="AX213" s="56">
        <v>0</v>
      </c>
      <c r="AY213" s="56">
        <v>0</v>
      </c>
      <c r="AZ213" s="56">
        <v>0</v>
      </c>
      <c r="BA213" s="56">
        <v>0</v>
      </c>
      <c r="BB213" s="56">
        <v>0</v>
      </c>
      <c r="BC213" s="56">
        <v>0</v>
      </c>
      <c r="BD213" s="56">
        <v>0</v>
      </c>
      <c r="BE213" s="56">
        <v>0</v>
      </c>
      <c r="BF213" s="96">
        <v>17502</v>
      </c>
      <c r="BG213" s="56">
        <v>58853.02</v>
      </c>
      <c r="BH213" s="56">
        <v>55051.839999999997</v>
      </c>
      <c r="BI213" s="56">
        <v>3801.18</v>
      </c>
      <c r="BJ213" s="56">
        <v>0</v>
      </c>
      <c r="BK213" s="56">
        <v>0</v>
      </c>
      <c r="BL213" s="56">
        <v>0</v>
      </c>
      <c r="BM213" s="56">
        <v>0</v>
      </c>
      <c r="BN213" s="96">
        <v>47.33</v>
      </c>
      <c r="BO213" s="56">
        <v>3821.84</v>
      </c>
      <c r="BP213" s="56">
        <v>3940.67</v>
      </c>
      <c r="BQ213" s="56">
        <v>247.76</v>
      </c>
      <c r="BR213" s="48">
        <f>SUM(BR281)/AQ279*AQ213</f>
        <v>53460.374958663262</v>
      </c>
      <c r="BS213" s="48">
        <f>SUM(BS281)/AR279*AR213</f>
        <v>58334.673240412638</v>
      </c>
      <c r="BT213" s="48">
        <f>SUM(BT281)/AS279*AS213</f>
        <v>640.56034311611143</v>
      </c>
      <c r="BU213" s="53"/>
      <c r="BV213" s="48">
        <f>SUM(BV281)/AU279*AU213</f>
        <v>31245.100290583821</v>
      </c>
      <c r="BW213" s="48">
        <f>SUM(BW281)/AV279*AV213</f>
        <v>32963.623933470073</v>
      </c>
      <c r="BX213" s="48">
        <f>SUM(BX281)/AW279*AW213</f>
        <v>604.61000891851234</v>
      </c>
      <c r="BY213" s="53"/>
      <c r="BZ213" s="48">
        <f>SUM(BZ281)/AY279*AY213</f>
        <v>0</v>
      </c>
      <c r="CA213" s="48">
        <f>SUM(CA281)/AZ279*AZ213</f>
        <v>0</v>
      </c>
      <c r="CB213" s="48">
        <f>SUM(CB281)/BA279*BA213</f>
        <v>0</v>
      </c>
      <c r="CC213" s="53"/>
      <c r="CD213" s="48">
        <f>SUM(CD281)/BC279*BC213</f>
        <v>0</v>
      </c>
      <c r="CE213" s="48">
        <f>SUM(CE281)/BD279*BD213</f>
        <v>0</v>
      </c>
      <c r="CF213" s="48">
        <f>SUM(CF281)/BE279*BE213</f>
        <v>0</v>
      </c>
      <c r="CG213" s="53"/>
      <c r="CH213" s="48">
        <f>SUM(CH281)/BG279*BG213</f>
        <v>62953.895959879461</v>
      </c>
      <c r="CI213" s="48">
        <f>SUM(CI281)/BH279*BH213</f>
        <v>69723.074634584162</v>
      </c>
      <c r="CJ213" s="48">
        <f>SUM(CJ281)/BI279*BI213</f>
        <v>779.76913446300762</v>
      </c>
      <c r="CK213" s="53"/>
      <c r="CL213" s="48">
        <f>SUM(CL281)/BK279*BK213</f>
        <v>0</v>
      </c>
      <c r="CM213" s="48">
        <f>SUM(CM281)/BL279*BL213</f>
        <v>0</v>
      </c>
      <c r="CN213" s="48">
        <f>SUM(CN281)/BM279*BM213</f>
        <v>0</v>
      </c>
      <c r="CO213" s="53"/>
      <c r="CP213" s="48">
        <f t="shared" si="25"/>
        <v>47.33</v>
      </c>
      <c r="CQ213" s="48">
        <f t="shared" si="26"/>
        <v>47.33</v>
      </c>
      <c r="CR213" s="48">
        <f t="shared" si="27"/>
        <v>0</v>
      </c>
      <c r="CS213" s="53"/>
      <c r="CT213" s="56"/>
      <c r="CU213" s="56"/>
      <c r="CV213" s="56"/>
      <c r="CW213" s="56"/>
      <c r="CX213" s="52"/>
      <c r="CY213" s="52"/>
      <c r="CZ213" s="52"/>
    </row>
    <row r="214" spans="1:108" ht="12" customHeight="1" x14ac:dyDescent="0.2">
      <c r="A214" s="56"/>
      <c r="B214" s="65" t="s">
        <v>335</v>
      </c>
      <c r="C214" s="56"/>
      <c r="D214" s="56"/>
      <c r="E214" s="32"/>
      <c r="F214" s="32"/>
      <c r="G214" s="60"/>
      <c r="H214" s="48"/>
      <c r="I214" s="19"/>
      <c r="J214" s="19"/>
      <c r="K214" s="37"/>
      <c r="L214" s="19"/>
      <c r="M214" s="19"/>
      <c r="N214" s="19"/>
      <c r="O214" s="19"/>
      <c r="P214" s="37"/>
      <c r="Q214" s="37"/>
      <c r="R214" s="37"/>
      <c r="S214" s="37"/>
      <c r="T214" s="37"/>
      <c r="U214" s="37"/>
      <c r="V214" s="48"/>
      <c r="W214" s="19"/>
      <c r="X214" s="19"/>
      <c r="Y214" s="82">
        <v>501.4</v>
      </c>
      <c r="Z214" s="5"/>
      <c r="AA214" s="33"/>
      <c r="AB214" s="56"/>
      <c r="AC214" s="56"/>
      <c r="AD214" s="56"/>
      <c r="AE214" s="33"/>
      <c r="AF214" s="56"/>
      <c r="AG214" s="56"/>
      <c r="AH214" s="56"/>
      <c r="AI214" s="56"/>
      <c r="AJ214" s="56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  <c r="AX214" s="19"/>
      <c r="AY214" s="19"/>
      <c r="AZ214" s="19"/>
      <c r="BA214" s="19"/>
      <c r="BB214" s="19"/>
      <c r="BC214" s="19"/>
      <c r="BD214" s="19"/>
      <c r="BE214" s="19"/>
      <c r="BF214" s="97"/>
      <c r="BG214" s="19"/>
      <c r="BH214" s="19"/>
      <c r="BI214" s="19"/>
      <c r="BJ214" s="19"/>
      <c r="BK214" s="19"/>
      <c r="BL214" s="19"/>
      <c r="BM214" s="19"/>
      <c r="BN214" s="97"/>
      <c r="BO214" s="19"/>
      <c r="BP214" s="19"/>
      <c r="BQ214" s="19"/>
      <c r="BR214" s="48"/>
      <c r="BS214" s="48"/>
      <c r="BT214" s="48"/>
      <c r="BU214" s="53"/>
      <c r="BV214" s="48"/>
      <c r="BW214" s="48"/>
      <c r="BX214" s="48"/>
      <c r="BY214" s="53"/>
      <c r="BZ214" s="48"/>
      <c r="CA214" s="48"/>
      <c r="CB214" s="48"/>
      <c r="CC214" s="53"/>
      <c r="CD214" s="48"/>
      <c r="CE214" s="48"/>
      <c r="CF214" s="48"/>
      <c r="CG214" s="53"/>
      <c r="CH214" s="48"/>
      <c r="CI214" s="48"/>
      <c r="CJ214" s="48"/>
      <c r="CK214" s="53"/>
      <c r="CL214" s="48"/>
      <c r="CM214" s="48"/>
      <c r="CN214" s="48"/>
      <c r="CO214" s="53"/>
      <c r="CP214" s="48">
        <f t="shared" si="25"/>
        <v>0</v>
      </c>
      <c r="CQ214" s="48">
        <f t="shared" si="26"/>
        <v>0</v>
      </c>
      <c r="CR214" s="48">
        <f t="shared" si="27"/>
        <v>0</v>
      </c>
      <c r="CS214" s="53"/>
      <c r="CT214" s="56"/>
      <c r="CU214" s="56"/>
      <c r="CV214" s="56"/>
      <c r="CW214" s="56"/>
      <c r="CX214" s="52"/>
      <c r="CY214" s="52"/>
      <c r="CZ214" s="52"/>
    </row>
    <row r="215" spans="1:108" x14ac:dyDescent="0.2">
      <c r="A215" s="56">
        <v>1</v>
      </c>
      <c r="B215" s="66" t="s">
        <v>282</v>
      </c>
      <c r="C215" s="56"/>
      <c r="D215" s="95" t="s">
        <v>348</v>
      </c>
      <c r="E215" s="32">
        <v>42736</v>
      </c>
      <c r="F215" s="32">
        <v>43100</v>
      </c>
      <c r="G215" s="60" t="s">
        <v>24</v>
      </c>
      <c r="H215" s="48">
        <v>71800</v>
      </c>
      <c r="I215" s="56"/>
      <c r="J215" s="56">
        <v>46730.5</v>
      </c>
      <c r="K215" s="37">
        <f t="shared" si="24"/>
        <v>100514.64</v>
      </c>
      <c r="L215" s="56">
        <v>43262.7</v>
      </c>
      <c r="M215" s="56">
        <v>29953.439999999999</v>
      </c>
      <c r="N215" s="56">
        <v>27298.5</v>
      </c>
      <c r="O215" s="56">
        <v>108526.49</v>
      </c>
      <c r="P215" s="37">
        <f t="shared" si="23"/>
        <v>108526.49</v>
      </c>
      <c r="Q215" s="37"/>
      <c r="R215" s="37"/>
      <c r="S215" s="37"/>
      <c r="T215" s="37"/>
      <c r="U215" s="37"/>
      <c r="V215" s="48">
        <v>100200</v>
      </c>
      <c r="W215" s="56"/>
      <c r="X215" s="56">
        <v>38718.65</v>
      </c>
      <c r="Y215" s="82">
        <v>747.2</v>
      </c>
      <c r="Z215" s="5">
        <f t="shared" ref="Z215:Z222" si="29">SUM(AA215:AE215)</f>
        <v>15.11</v>
      </c>
      <c r="AA215" s="33">
        <v>0</v>
      </c>
      <c r="AB215" s="56">
        <v>3.39</v>
      </c>
      <c r="AC215" s="56">
        <v>3.52</v>
      </c>
      <c r="AD215" s="33">
        <v>4.2</v>
      </c>
      <c r="AE215" s="33">
        <v>4</v>
      </c>
      <c r="AF215" s="56"/>
      <c r="AG215" s="56"/>
      <c r="AH215" s="56"/>
      <c r="AI215" s="56"/>
      <c r="AJ215" s="56"/>
      <c r="AK215" s="56"/>
      <c r="AL215" s="56">
        <v>75109.25</v>
      </c>
      <c r="AM215" s="56"/>
      <c r="AN215" s="56"/>
      <c r="AO215" s="56">
        <v>80911.3</v>
      </c>
      <c r="AP215" s="56">
        <v>1633.79</v>
      </c>
      <c r="AQ215" s="56">
        <v>69458.37</v>
      </c>
      <c r="AR215" s="56">
        <v>66420.149999999994</v>
      </c>
      <c r="AS215" s="56">
        <v>48404.160000000003</v>
      </c>
      <c r="AT215" s="56">
        <v>1633.787</v>
      </c>
      <c r="AU215" s="56">
        <v>47001.2</v>
      </c>
      <c r="AV215" s="56">
        <v>46011.59</v>
      </c>
      <c r="AW215" s="56">
        <v>29407.439999999999</v>
      </c>
      <c r="AX215" s="56">
        <v>0</v>
      </c>
      <c r="AY215" s="56">
        <v>0</v>
      </c>
      <c r="AZ215" s="56">
        <v>0</v>
      </c>
      <c r="BA215" s="56">
        <v>0</v>
      </c>
      <c r="BB215" s="56">
        <v>0</v>
      </c>
      <c r="BC215" s="56">
        <v>0</v>
      </c>
      <c r="BD215" s="56">
        <v>0</v>
      </c>
      <c r="BE215" s="56">
        <v>0</v>
      </c>
      <c r="BF215" s="96">
        <v>19895</v>
      </c>
      <c r="BG215" s="56">
        <v>48290.26</v>
      </c>
      <c r="BH215" s="56">
        <v>34397.019999999997</v>
      </c>
      <c r="BI215" s="56">
        <v>13893.24</v>
      </c>
      <c r="BJ215" s="56">
        <v>0</v>
      </c>
      <c r="BK215" s="56">
        <v>0</v>
      </c>
      <c r="BL215" s="56">
        <v>0</v>
      </c>
      <c r="BM215" s="56">
        <v>0</v>
      </c>
      <c r="BN215" s="96">
        <v>72.864999999999995</v>
      </c>
      <c r="BO215" s="56">
        <v>5877.54</v>
      </c>
      <c r="BP215" s="56">
        <v>5182.38</v>
      </c>
      <c r="BQ215" s="56">
        <v>2020.64</v>
      </c>
      <c r="BR215" s="48">
        <f>SUM(BR281)/AQ279*AQ215</f>
        <v>65695.893239257464</v>
      </c>
      <c r="BS215" s="48">
        <f>SUM(BS281)/AR279*AR215</f>
        <v>69599.947311037948</v>
      </c>
      <c r="BT215" s="48">
        <f>SUM(BT281)/AS279*AS215</f>
        <v>6294.785710223292</v>
      </c>
      <c r="BU215" s="53"/>
      <c r="BV215" s="48">
        <f>SUM(BV281)/AU279*AU215</f>
        <v>47349.779777378877</v>
      </c>
      <c r="BW215" s="48">
        <f>SUM(BW281)/AV279*AV215</f>
        <v>49242.623448892678</v>
      </c>
      <c r="BX215" s="48">
        <f>SUM(BX281)/AW279*AW215</f>
        <v>6910.905669291853</v>
      </c>
      <c r="BY215" s="53"/>
      <c r="BZ215" s="48">
        <f>SUM(BZ281)/AY279*AY215</f>
        <v>0</v>
      </c>
      <c r="CA215" s="48">
        <f>SUM(CA281)/AZ279*AZ215</f>
        <v>0</v>
      </c>
      <c r="CB215" s="48">
        <f>SUM(CB281)/BA279*BA215</f>
        <v>0</v>
      </c>
      <c r="CC215" s="53"/>
      <c r="CD215" s="48">
        <f>SUM(CD281)/BC279*BC215</f>
        <v>0</v>
      </c>
      <c r="CE215" s="48">
        <f>SUM(CE281)/BD279*BD215</f>
        <v>0</v>
      </c>
      <c r="CF215" s="48">
        <f>SUM(CF281)/BE279*BE215</f>
        <v>0</v>
      </c>
      <c r="CG215" s="53"/>
      <c r="CH215" s="48">
        <f>SUM(CH281)/BG279*BG215</f>
        <v>51655.123287055263</v>
      </c>
      <c r="CI215" s="48">
        <f>SUM(CI281)/BH279*BH215</f>
        <v>43563.775391835843</v>
      </c>
      <c r="CJ215" s="48">
        <f>SUM(CJ281)/BI279*BI215</f>
        <v>2850.0412318508561</v>
      </c>
      <c r="CK215" s="53"/>
      <c r="CL215" s="48">
        <f>SUM(CL281)/BK279*BK215</f>
        <v>0</v>
      </c>
      <c r="CM215" s="48">
        <f>SUM(CM281)/BL279*BL215</f>
        <v>0</v>
      </c>
      <c r="CN215" s="48">
        <f>SUM(CN281)/BM279*BM215</f>
        <v>0</v>
      </c>
      <c r="CO215" s="53"/>
      <c r="CP215" s="48">
        <f t="shared" si="25"/>
        <v>72.864999999999995</v>
      </c>
      <c r="CQ215" s="48">
        <f t="shared" si="26"/>
        <v>72.864999999999995</v>
      </c>
      <c r="CR215" s="48">
        <f t="shared" si="27"/>
        <v>0</v>
      </c>
      <c r="CS215" s="53"/>
      <c r="CT215" s="56"/>
      <c r="CU215" s="56"/>
      <c r="CV215" s="56"/>
      <c r="CW215" s="56"/>
      <c r="CX215" s="52"/>
      <c r="CY215" s="52">
        <v>4</v>
      </c>
      <c r="CZ215" s="52">
        <v>752</v>
      </c>
    </row>
    <row r="216" spans="1:108" x14ac:dyDescent="0.2">
      <c r="A216" s="56">
        <v>2</v>
      </c>
      <c r="B216" s="66" t="s">
        <v>283</v>
      </c>
      <c r="C216" s="56"/>
      <c r="D216" s="60" t="s">
        <v>20</v>
      </c>
      <c r="E216" s="32">
        <v>42736</v>
      </c>
      <c r="F216" s="32">
        <v>43100</v>
      </c>
      <c r="G216" s="60" t="s">
        <v>20</v>
      </c>
      <c r="H216" s="48">
        <v>-36700</v>
      </c>
      <c r="I216" s="56"/>
      <c r="J216" s="56">
        <v>6306.62</v>
      </c>
      <c r="K216" s="37">
        <f t="shared" si="24"/>
        <v>100497.18</v>
      </c>
      <c r="L216" s="56">
        <v>43255.26</v>
      </c>
      <c r="M216" s="56">
        <v>29948.16</v>
      </c>
      <c r="N216" s="56">
        <v>27293.759999999998</v>
      </c>
      <c r="O216" s="56">
        <v>93425.7</v>
      </c>
      <c r="P216" s="37">
        <f t="shared" si="23"/>
        <v>93425.7</v>
      </c>
      <c r="Q216" s="37"/>
      <c r="R216" s="37"/>
      <c r="S216" s="37"/>
      <c r="T216" s="37"/>
      <c r="U216" s="37"/>
      <c r="V216" s="48">
        <v>-7700</v>
      </c>
      <c r="W216" s="56"/>
      <c r="X216" s="56">
        <v>13378.1</v>
      </c>
      <c r="Y216" s="82">
        <v>1306</v>
      </c>
      <c r="Z216" s="5">
        <f t="shared" si="29"/>
        <v>15.11</v>
      </c>
      <c r="AA216" s="33">
        <v>0</v>
      </c>
      <c r="AB216" s="56">
        <v>3.39</v>
      </c>
      <c r="AC216" s="56">
        <v>3.52</v>
      </c>
      <c r="AD216" s="33">
        <v>4.2</v>
      </c>
      <c r="AE216" s="33">
        <v>4</v>
      </c>
      <c r="AF216" s="56"/>
      <c r="AG216" s="56"/>
      <c r="AH216" s="56"/>
      <c r="AI216" s="56"/>
      <c r="AJ216" s="56"/>
      <c r="AK216" s="56"/>
      <c r="AL216" s="56">
        <v>6253.44</v>
      </c>
      <c r="AM216" s="56"/>
      <c r="AN216" s="56"/>
      <c r="AO216" s="56">
        <v>15734.67</v>
      </c>
      <c r="AP216" s="56">
        <v>1065.54</v>
      </c>
      <c r="AQ216" s="56">
        <v>42759.78</v>
      </c>
      <c r="AR216" s="56">
        <v>37954.370000000003</v>
      </c>
      <c r="AS216" s="56">
        <v>8243.74</v>
      </c>
      <c r="AT216" s="56">
        <v>1065.5429999999999</v>
      </c>
      <c r="AU216" s="56">
        <v>30857.32</v>
      </c>
      <c r="AV216" s="56">
        <v>26853.439999999999</v>
      </c>
      <c r="AW216" s="56">
        <v>6439.95</v>
      </c>
      <c r="AX216" s="56">
        <v>0</v>
      </c>
      <c r="AY216" s="56">
        <v>0</v>
      </c>
      <c r="AZ216" s="56">
        <v>0</v>
      </c>
      <c r="BA216" s="56">
        <v>0</v>
      </c>
      <c r="BB216" s="56">
        <v>0</v>
      </c>
      <c r="BC216" s="56">
        <v>0</v>
      </c>
      <c r="BD216" s="56">
        <v>0</v>
      </c>
      <c r="BE216" s="56">
        <v>0</v>
      </c>
      <c r="BF216" s="96">
        <v>16425.419000000002</v>
      </c>
      <c r="BG216" s="56">
        <v>38805.64</v>
      </c>
      <c r="BH216" s="56">
        <v>30872.42</v>
      </c>
      <c r="BI216" s="56">
        <v>7933.22</v>
      </c>
      <c r="BJ216" s="56">
        <v>0</v>
      </c>
      <c r="BK216" s="56">
        <v>0</v>
      </c>
      <c r="BL216" s="56">
        <v>0</v>
      </c>
      <c r="BM216" s="56">
        <v>0</v>
      </c>
      <c r="BN216" s="96">
        <v>74.328000000000003</v>
      </c>
      <c r="BO216" s="56">
        <v>5976.04</v>
      </c>
      <c r="BP216" s="56">
        <v>5644.51</v>
      </c>
      <c r="BQ216" s="56">
        <v>710.57</v>
      </c>
      <c r="BR216" s="48">
        <f>SUM(BR281)/AQ279*AQ216</f>
        <v>40443.53390115744</v>
      </c>
      <c r="BS216" s="48">
        <f>SUM(BS281)/AR279*AR216</f>
        <v>39771.396966487424</v>
      </c>
      <c r="BT216" s="48">
        <f>SUM(BT281)/AS279*AS216</f>
        <v>1072.0685319360186</v>
      </c>
      <c r="BU216" s="53"/>
      <c r="BV216" s="48">
        <f>SUM(BV281)/AU279*AU216</f>
        <v>31086.170279059024</v>
      </c>
      <c r="BW216" s="48">
        <f>SUM(BW281)/AV279*AV216</f>
        <v>28739.146685159816</v>
      </c>
      <c r="BX216" s="48">
        <f>SUM(BX281)/AW279*AW216</f>
        <v>1513.4226904809148</v>
      </c>
      <c r="BY216" s="53"/>
      <c r="BZ216" s="48">
        <f>SUM(BZ281)/AY279*AY216</f>
        <v>0</v>
      </c>
      <c r="CA216" s="48">
        <f>SUM(CA281)/AZ279*AZ216</f>
        <v>0</v>
      </c>
      <c r="CB216" s="48">
        <f>SUM(CB281)/BA279*BA216</f>
        <v>0</v>
      </c>
      <c r="CC216" s="53"/>
      <c r="CD216" s="48">
        <f>SUM(CD281)/BC279*BC216</f>
        <v>0</v>
      </c>
      <c r="CE216" s="48">
        <f>SUM(CE281)/BD279*BD216</f>
        <v>0</v>
      </c>
      <c r="CF216" s="48">
        <f>SUM(CF281)/BE279*BE216</f>
        <v>0</v>
      </c>
      <c r="CG216" s="53"/>
      <c r="CH216" s="48">
        <f>SUM(CH281)/BG279*BG216</f>
        <v>41509.615364114485</v>
      </c>
      <c r="CI216" s="48">
        <f>SUM(CI281)/BH279*BH216</f>
        <v>39099.874660142668</v>
      </c>
      <c r="CJ216" s="48">
        <f>SUM(CJ281)/BI279*BI216</f>
        <v>1627.410460147802</v>
      </c>
      <c r="CK216" s="53"/>
      <c r="CL216" s="48">
        <f>SUM(CL281)/BK279*BK216</f>
        <v>0</v>
      </c>
      <c r="CM216" s="48">
        <f>SUM(CM281)/BL279*BL216</f>
        <v>0</v>
      </c>
      <c r="CN216" s="48">
        <f>SUM(CN281)/BM279*BM216</f>
        <v>0</v>
      </c>
      <c r="CO216" s="53"/>
      <c r="CP216" s="48">
        <f t="shared" si="25"/>
        <v>74.328000000000003</v>
      </c>
      <c r="CQ216" s="48">
        <f t="shared" si="26"/>
        <v>74.328000000000003</v>
      </c>
      <c r="CR216" s="48">
        <f t="shared" si="27"/>
        <v>0</v>
      </c>
      <c r="CS216" s="53"/>
      <c r="CT216" s="56"/>
      <c r="CU216" s="56"/>
      <c r="CV216" s="56"/>
      <c r="CW216" s="56"/>
      <c r="CX216" s="52"/>
      <c r="CY216" s="52">
        <v>1</v>
      </c>
      <c r="CZ216" s="52">
        <v>0</v>
      </c>
    </row>
    <row r="217" spans="1:108" x14ac:dyDescent="0.2">
      <c r="A217" s="56">
        <v>3</v>
      </c>
      <c r="B217" s="66" t="s">
        <v>284</v>
      </c>
      <c r="C217" s="56"/>
      <c r="D217" s="60" t="s">
        <v>20</v>
      </c>
      <c r="E217" s="32">
        <v>42736</v>
      </c>
      <c r="F217" s="32">
        <v>43100</v>
      </c>
      <c r="G217" s="60" t="s">
        <v>20</v>
      </c>
      <c r="H217" s="48">
        <v>22500</v>
      </c>
      <c r="I217" s="56"/>
      <c r="J217" s="56">
        <v>7674.63</v>
      </c>
      <c r="K217" s="37">
        <f t="shared" si="24"/>
        <v>101436.06</v>
      </c>
      <c r="L217" s="56">
        <v>43659.3</v>
      </c>
      <c r="M217" s="56">
        <v>30228</v>
      </c>
      <c r="N217" s="56">
        <v>27548.76</v>
      </c>
      <c r="O217" s="56">
        <v>101171.9</v>
      </c>
      <c r="P217" s="37">
        <f t="shared" si="23"/>
        <v>101171.9</v>
      </c>
      <c r="Q217" s="37"/>
      <c r="R217" s="37"/>
      <c r="S217" s="37"/>
      <c r="T217" s="37"/>
      <c r="U217" s="37"/>
      <c r="V217" s="48">
        <v>50700</v>
      </c>
      <c r="W217" s="56"/>
      <c r="X217" s="56">
        <v>7938.79</v>
      </c>
      <c r="Y217" s="82">
        <v>1312.2</v>
      </c>
      <c r="Z217" s="5">
        <f t="shared" si="29"/>
        <v>15.11</v>
      </c>
      <c r="AA217" s="33">
        <v>0</v>
      </c>
      <c r="AB217" s="56">
        <v>3.39</v>
      </c>
      <c r="AC217" s="56">
        <v>3.52</v>
      </c>
      <c r="AD217" s="33">
        <v>4.2</v>
      </c>
      <c r="AE217" s="33">
        <v>4</v>
      </c>
      <c r="AF217" s="56"/>
      <c r="AG217" s="56"/>
      <c r="AH217" s="56"/>
      <c r="AI217" s="56"/>
      <c r="AJ217" s="56"/>
      <c r="AK217" s="56"/>
      <c r="AL217" s="56">
        <v>12279.33</v>
      </c>
      <c r="AM217" s="56"/>
      <c r="AN217" s="56">
        <v>-2914.23</v>
      </c>
      <c r="AO217" s="56"/>
      <c r="AP217" s="56">
        <v>863.33</v>
      </c>
      <c r="AQ217" s="56">
        <v>33023.21</v>
      </c>
      <c r="AR217" s="56">
        <v>41679.58</v>
      </c>
      <c r="AS217" s="56">
        <v>-1759.42</v>
      </c>
      <c r="AT217" s="56">
        <v>863.32799999999997</v>
      </c>
      <c r="AU217" s="56">
        <v>25743.439999999999</v>
      </c>
      <c r="AV217" s="56">
        <v>32546.86</v>
      </c>
      <c r="AW217" s="56">
        <v>-1960.04</v>
      </c>
      <c r="AX217" s="56">
        <v>0</v>
      </c>
      <c r="AY217" s="56">
        <v>0</v>
      </c>
      <c r="AZ217" s="56">
        <v>0</v>
      </c>
      <c r="BA217" s="56">
        <v>0</v>
      </c>
      <c r="BB217" s="56">
        <v>0</v>
      </c>
      <c r="BC217" s="56">
        <v>0</v>
      </c>
      <c r="BD217" s="56">
        <v>0</v>
      </c>
      <c r="BE217" s="56">
        <v>0</v>
      </c>
      <c r="BF217" s="96">
        <v>17918</v>
      </c>
      <c r="BG217" s="56">
        <v>42329.64</v>
      </c>
      <c r="BH217" s="56">
        <v>37232.07</v>
      </c>
      <c r="BI217" s="56">
        <v>5097.57</v>
      </c>
      <c r="BJ217" s="56">
        <v>0</v>
      </c>
      <c r="BK217" s="56">
        <v>0</v>
      </c>
      <c r="BL217" s="56">
        <v>0</v>
      </c>
      <c r="BM217" s="56">
        <v>0</v>
      </c>
      <c r="BN217" s="96">
        <v>78.494</v>
      </c>
      <c r="BO217" s="56">
        <v>6333.61</v>
      </c>
      <c r="BP217" s="56">
        <v>6327.04</v>
      </c>
      <c r="BQ217" s="56">
        <v>545.57000000000005</v>
      </c>
      <c r="BR217" s="48">
        <f>SUM(BR281)/AQ279*AQ217</f>
        <v>31234.382243314663</v>
      </c>
      <c r="BS217" s="48">
        <f>SUM(BS281)/AR279*AR217</f>
        <v>43674.947616742684</v>
      </c>
      <c r="BT217" s="48">
        <f>SUM(BT281)/AS279*AS217</f>
        <v>-228.80619918372852</v>
      </c>
      <c r="BU217" s="53"/>
      <c r="BV217" s="48">
        <f>SUM(BV281)/AU279*AU217</f>
        <v>25934.363690973136</v>
      </c>
      <c r="BW217" s="48">
        <f>SUM(BW281)/AV279*AV217</f>
        <v>34832.370961834342</v>
      </c>
      <c r="BX217" s="48">
        <f>SUM(BX281)/AW279*AW217</f>
        <v>-460.61988218079517</v>
      </c>
      <c r="BY217" s="53"/>
      <c r="BZ217" s="48">
        <f>SUM(BZ281)/AY279*AY217</f>
        <v>0</v>
      </c>
      <c r="CA217" s="48">
        <f>SUM(CA281)/AZ279*AZ217</f>
        <v>0</v>
      </c>
      <c r="CB217" s="48">
        <f>SUM(CB281)/BA279*BA217</f>
        <v>0</v>
      </c>
      <c r="CC217" s="53"/>
      <c r="CD217" s="48">
        <f>SUM(CD281)/BC279*BC217</f>
        <v>0</v>
      </c>
      <c r="CE217" s="48">
        <f>SUM(CE281)/BD279*BD217</f>
        <v>0</v>
      </c>
      <c r="CF217" s="48">
        <f>SUM(CF281)/BE279*BE217</f>
        <v>0</v>
      </c>
      <c r="CG217" s="53"/>
      <c r="CH217" s="48">
        <f>SUM(CH281)/BG279*BG217</f>
        <v>45279.167535993096</v>
      </c>
      <c r="CI217" s="48">
        <f>SUM(CI281)/BH279*BH217</f>
        <v>47154.362059652536</v>
      </c>
      <c r="CJ217" s="48">
        <f>SUM(CJ281)/BI279*BI217</f>
        <v>1045.7088974383203</v>
      </c>
      <c r="CK217" s="53"/>
      <c r="CL217" s="48">
        <f>SUM(CL281)/BK279*BK217</f>
        <v>0</v>
      </c>
      <c r="CM217" s="48">
        <f>SUM(CM281)/BL279*BL217</f>
        <v>0</v>
      </c>
      <c r="CN217" s="48">
        <f>SUM(CN281)/BM279*BM217</f>
        <v>0</v>
      </c>
      <c r="CO217" s="53"/>
      <c r="CP217" s="48">
        <f t="shared" si="25"/>
        <v>78.494</v>
      </c>
      <c r="CQ217" s="48">
        <f t="shared" si="26"/>
        <v>78.494</v>
      </c>
      <c r="CR217" s="48">
        <f t="shared" si="27"/>
        <v>0</v>
      </c>
      <c r="CS217" s="53"/>
      <c r="CT217" s="56"/>
      <c r="CU217" s="56"/>
      <c r="CV217" s="56"/>
      <c r="CW217" s="56"/>
      <c r="CX217" s="52"/>
      <c r="CY217" s="52">
        <v>1</v>
      </c>
      <c r="CZ217" s="52">
        <v>0</v>
      </c>
    </row>
    <row r="218" spans="1:108" x14ac:dyDescent="0.2">
      <c r="A218" s="56">
        <v>4</v>
      </c>
      <c r="B218" s="66" t="s">
        <v>285</v>
      </c>
      <c r="C218" s="56"/>
      <c r="D218" s="60" t="s">
        <v>20</v>
      </c>
      <c r="E218" s="32">
        <v>42736</v>
      </c>
      <c r="F218" s="32">
        <v>43100</v>
      </c>
      <c r="G218" s="60" t="s">
        <v>20</v>
      </c>
      <c r="H218" s="48">
        <v>15800</v>
      </c>
      <c r="I218" s="56"/>
      <c r="J218" s="56">
        <v>5615.77</v>
      </c>
      <c r="K218" s="37">
        <f t="shared" si="24"/>
        <v>97697.58</v>
      </c>
      <c r="L218" s="56">
        <v>42050.22</v>
      </c>
      <c r="M218" s="56">
        <v>29113.919999999998</v>
      </c>
      <c r="N218" s="56">
        <v>26533.439999999999</v>
      </c>
      <c r="O218" s="56">
        <v>95460.22</v>
      </c>
      <c r="P218" s="37">
        <f t="shared" si="23"/>
        <v>95460.22</v>
      </c>
      <c r="Q218" s="37"/>
      <c r="R218" s="37"/>
      <c r="S218" s="37"/>
      <c r="T218" s="37"/>
      <c r="U218" s="37"/>
      <c r="V218" s="48">
        <v>28800</v>
      </c>
      <c r="W218" s="56"/>
      <c r="X218" s="56">
        <v>7853.13</v>
      </c>
      <c r="Y218" s="82">
        <v>1306.7</v>
      </c>
      <c r="Z218" s="5">
        <f t="shared" si="29"/>
        <v>15.11</v>
      </c>
      <c r="AA218" s="33">
        <v>0</v>
      </c>
      <c r="AB218" s="56">
        <v>3.39</v>
      </c>
      <c r="AC218" s="56">
        <v>3.52</v>
      </c>
      <c r="AD218" s="33">
        <v>4.2</v>
      </c>
      <c r="AE218" s="33">
        <v>4</v>
      </c>
      <c r="AF218" s="56"/>
      <c r="AG218" s="56"/>
      <c r="AH218" s="56"/>
      <c r="AI218" s="56"/>
      <c r="AJ218" s="56"/>
      <c r="AK218" s="56"/>
      <c r="AL218" s="56">
        <v>2899.88</v>
      </c>
      <c r="AM218" s="56"/>
      <c r="AN218" s="56"/>
      <c r="AO218" s="56">
        <v>5622.38</v>
      </c>
      <c r="AP218" s="56">
        <v>907.16</v>
      </c>
      <c r="AQ218" s="56">
        <v>34711.730000000003</v>
      </c>
      <c r="AR218" s="56">
        <v>33351.94</v>
      </c>
      <c r="AS218" s="56">
        <v>2927.86</v>
      </c>
      <c r="AT218" s="56">
        <v>907.15599999999995</v>
      </c>
      <c r="AU218" s="56">
        <v>26398.67</v>
      </c>
      <c r="AV218" s="56">
        <v>25239.95</v>
      </c>
      <c r="AW218" s="56">
        <v>2255.37</v>
      </c>
      <c r="AX218" s="56">
        <v>0</v>
      </c>
      <c r="AY218" s="56">
        <v>0</v>
      </c>
      <c r="AZ218" s="56">
        <v>0</v>
      </c>
      <c r="BA218" s="56">
        <v>0</v>
      </c>
      <c r="BB218" s="56">
        <v>0</v>
      </c>
      <c r="BC218" s="56">
        <v>0</v>
      </c>
      <c r="BD218" s="56">
        <v>0</v>
      </c>
      <c r="BE218" s="56">
        <v>0</v>
      </c>
      <c r="BF218" s="96">
        <v>14146</v>
      </c>
      <c r="BG218" s="56">
        <v>33413.279999999999</v>
      </c>
      <c r="BH218" s="56">
        <v>29247.89</v>
      </c>
      <c r="BI218" s="56">
        <v>4165.3900000000003</v>
      </c>
      <c r="BJ218" s="56">
        <v>0</v>
      </c>
      <c r="BK218" s="56">
        <v>0</v>
      </c>
      <c r="BL218" s="56">
        <v>0</v>
      </c>
      <c r="BM218" s="56">
        <v>0</v>
      </c>
      <c r="BN218" s="96">
        <v>53.351999999999997</v>
      </c>
      <c r="BO218" s="56">
        <v>4306.0200000000004</v>
      </c>
      <c r="BP218" s="56">
        <v>4193.6499999999996</v>
      </c>
      <c r="BQ218" s="56">
        <v>347.53</v>
      </c>
      <c r="BR218" s="48">
        <f>SUM(BR281)/AQ279*AQ218</f>
        <v>32831.437136084984</v>
      </c>
      <c r="BS218" s="48">
        <f>SUM(BS281)/AR279*AR218</f>
        <v>34948.630298499767</v>
      </c>
      <c r="BT218" s="48">
        <f>SUM(BT281)/AS279*AS218</f>
        <v>380.75758962730407</v>
      </c>
      <c r="BU218" s="53"/>
      <c r="BV218" s="48">
        <f>SUM(BV281)/AU279*AU218</f>
        <v>26594.453139828314</v>
      </c>
      <c r="BW218" s="48">
        <f>SUM(BW281)/AV279*AV218</f>
        <v>27012.353924715029</v>
      </c>
      <c r="BX218" s="48">
        <f>SUM(BX281)/AW279*AW218</f>
        <v>530.02401158859004</v>
      </c>
      <c r="BY218" s="53"/>
      <c r="BZ218" s="48">
        <f>SUM(BZ281)/AY279*AY218</f>
        <v>0</v>
      </c>
      <c r="CA218" s="48">
        <f>SUM(CA281)/AZ279*AZ218</f>
        <v>0</v>
      </c>
      <c r="CB218" s="48">
        <f>SUM(CB281)/BA279*BA218</f>
        <v>0</v>
      </c>
      <c r="CC218" s="53"/>
      <c r="CD218" s="48">
        <f>SUM(CD281)/BC279*BC218</f>
        <v>0</v>
      </c>
      <c r="CE218" s="48">
        <f>SUM(CE281)/BD279*BD218</f>
        <v>0</v>
      </c>
      <c r="CF218" s="48">
        <f>SUM(CF281)/BE279*BE218</f>
        <v>0</v>
      </c>
      <c r="CG218" s="53"/>
      <c r="CH218" s="48">
        <f>SUM(CH281)/BG279*BG218</f>
        <v>35741.515945967112</v>
      </c>
      <c r="CI218" s="48">
        <f>SUM(CI281)/BH279*BH218</f>
        <v>37042.409797276669</v>
      </c>
      <c r="CJ218" s="48">
        <f>SUM(CJ281)/BI279*BI218</f>
        <v>854.48270142452282</v>
      </c>
      <c r="CK218" s="53"/>
      <c r="CL218" s="48">
        <f>SUM(CL281)/BK279*BK218</f>
        <v>0</v>
      </c>
      <c r="CM218" s="48">
        <f>SUM(CM281)/BL279*BL218</f>
        <v>0</v>
      </c>
      <c r="CN218" s="48">
        <f>SUM(CN281)/BM279*BM218</f>
        <v>0</v>
      </c>
      <c r="CO218" s="53"/>
      <c r="CP218" s="48">
        <f t="shared" si="25"/>
        <v>53.351999999999997</v>
      </c>
      <c r="CQ218" s="48">
        <f t="shared" si="26"/>
        <v>53.351999999999997</v>
      </c>
      <c r="CR218" s="48">
        <f t="shared" si="27"/>
        <v>0</v>
      </c>
      <c r="CS218" s="53"/>
      <c r="CT218" s="56"/>
      <c r="CU218" s="56"/>
      <c r="CV218" s="56"/>
      <c r="CW218" s="56"/>
      <c r="CX218" s="52"/>
      <c r="CY218" s="52"/>
      <c r="CZ218" s="52"/>
    </row>
    <row r="219" spans="1:108" x14ac:dyDescent="0.2">
      <c r="A219" s="56">
        <v>5</v>
      </c>
      <c r="B219" s="66" t="s">
        <v>286</v>
      </c>
      <c r="C219" s="56"/>
      <c r="D219" s="60" t="s">
        <v>20</v>
      </c>
      <c r="E219" s="32">
        <v>42736</v>
      </c>
      <c r="F219" s="32">
        <v>43100</v>
      </c>
      <c r="G219" s="60" t="s">
        <v>20</v>
      </c>
      <c r="H219" s="48">
        <v>76400</v>
      </c>
      <c r="I219" s="56"/>
      <c r="J219" s="56">
        <v>11251.03</v>
      </c>
      <c r="K219" s="37">
        <f t="shared" si="24"/>
        <v>105350.94</v>
      </c>
      <c r="L219" s="56">
        <v>45343.98</v>
      </c>
      <c r="M219" s="56">
        <v>31394.880000000001</v>
      </c>
      <c r="N219" s="56">
        <v>28612.080000000002</v>
      </c>
      <c r="O219" s="56">
        <v>99057.14</v>
      </c>
      <c r="P219" s="37">
        <f t="shared" si="23"/>
        <v>99057.14</v>
      </c>
      <c r="Q219" s="37"/>
      <c r="R219" s="37"/>
      <c r="S219" s="37"/>
      <c r="T219" s="37"/>
      <c r="U219" s="37"/>
      <c r="V219" s="48">
        <v>107500</v>
      </c>
      <c r="W219" s="56"/>
      <c r="X219" s="56">
        <v>17544.830000000002</v>
      </c>
      <c r="Y219" s="82">
        <v>320.89999999999998</v>
      </c>
      <c r="Z219" s="5">
        <f t="shared" si="29"/>
        <v>15.11</v>
      </c>
      <c r="AA219" s="33">
        <v>0</v>
      </c>
      <c r="AB219" s="56">
        <v>3.39</v>
      </c>
      <c r="AC219" s="56">
        <v>3.52</v>
      </c>
      <c r="AD219" s="33">
        <v>4.2</v>
      </c>
      <c r="AE219" s="33">
        <v>4</v>
      </c>
      <c r="AF219" s="56"/>
      <c r="AG219" s="56"/>
      <c r="AH219" s="56"/>
      <c r="AI219" s="56"/>
      <c r="AJ219" s="56"/>
      <c r="AK219" s="56"/>
      <c r="AL219" s="56">
        <v>15278.39</v>
      </c>
      <c r="AM219" s="56"/>
      <c r="AN219" s="56"/>
      <c r="AO219" s="56">
        <v>19750.91</v>
      </c>
      <c r="AP219" s="56">
        <v>1140.76</v>
      </c>
      <c r="AQ219" s="56">
        <v>44278</v>
      </c>
      <c r="AR219" s="56">
        <v>42572.69</v>
      </c>
      <c r="AS219" s="56">
        <v>10029.879999999999</v>
      </c>
      <c r="AT219" s="56">
        <v>1140.759</v>
      </c>
      <c r="AU219" s="56">
        <v>34719.86</v>
      </c>
      <c r="AV219" s="56">
        <v>33042.980000000003</v>
      </c>
      <c r="AW219" s="56">
        <v>7895.83</v>
      </c>
      <c r="AX219" s="56">
        <v>0</v>
      </c>
      <c r="AY219" s="56">
        <v>0</v>
      </c>
      <c r="AZ219" s="56">
        <v>0</v>
      </c>
      <c r="BA219" s="56">
        <v>0</v>
      </c>
      <c r="BB219" s="56">
        <v>0</v>
      </c>
      <c r="BC219" s="56">
        <v>0</v>
      </c>
      <c r="BD219" s="56">
        <v>0</v>
      </c>
      <c r="BE219" s="56">
        <v>0</v>
      </c>
      <c r="BF219" s="96">
        <v>20350</v>
      </c>
      <c r="BG219" s="56">
        <v>48122.52</v>
      </c>
      <c r="BH219" s="56">
        <v>36757.1</v>
      </c>
      <c r="BI219" s="56">
        <v>11365.42</v>
      </c>
      <c r="BJ219" s="56">
        <v>0</v>
      </c>
      <c r="BK219" s="56">
        <v>0</v>
      </c>
      <c r="BL219" s="56">
        <v>0</v>
      </c>
      <c r="BM219" s="56">
        <v>0</v>
      </c>
      <c r="BN219" s="96">
        <v>82.096999999999994</v>
      </c>
      <c r="BO219" s="56">
        <v>6626.11</v>
      </c>
      <c r="BP219" s="56">
        <v>6190.57</v>
      </c>
      <c r="BQ219" s="56">
        <v>1170.4100000000001</v>
      </c>
      <c r="BR219" s="48">
        <f>SUM(BR281)/AQ279*AQ219</f>
        <v>41879.513741077462</v>
      </c>
      <c r="BS219" s="48">
        <f>SUM(BS281)/AR279*AR219</f>
        <v>44610.814352107795</v>
      </c>
      <c r="BT219" s="48">
        <f>SUM(BT281)/AS279*AS219</f>
        <v>1304.3495703521016</v>
      </c>
      <c r="BU219" s="53"/>
      <c r="BV219" s="48">
        <f>SUM(BV281)/AU279*AU219</f>
        <v>34977.356427100291</v>
      </c>
      <c r="BW219" s="48">
        <f>SUM(BW281)/AV279*AV219</f>
        <v>35363.329582161627</v>
      </c>
      <c r="BX219" s="48">
        <f>SUM(BX281)/AW279*AW219</f>
        <v>1855.5622764431278</v>
      </c>
      <c r="BY219" s="53"/>
      <c r="BZ219" s="48">
        <f>SUM(BZ281)/AY279*AY219</f>
        <v>0</v>
      </c>
      <c r="CA219" s="48">
        <f>SUM(CA281)/AZ279*AZ219</f>
        <v>0</v>
      </c>
      <c r="CB219" s="48">
        <f>SUM(CB281)/BA279*BA219</f>
        <v>0</v>
      </c>
      <c r="CC219" s="53"/>
      <c r="CD219" s="48">
        <f>SUM(CD281)/BC279*BC219</f>
        <v>0</v>
      </c>
      <c r="CE219" s="48">
        <f>SUM(CE281)/BD279*BD219</f>
        <v>0</v>
      </c>
      <c r="CF219" s="48">
        <f>SUM(CF281)/BE279*BE219</f>
        <v>0</v>
      </c>
      <c r="CG219" s="53"/>
      <c r="CH219" s="48">
        <f>SUM(CH281)/BG279*BG219</f>
        <v>51475.695170905732</v>
      </c>
      <c r="CI219" s="48">
        <f>SUM(CI281)/BH279*BH219</f>
        <v>46552.813251126092</v>
      </c>
      <c r="CJ219" s="48">
        <f>SUM(CJ281)/BI279*BI219</f>
        <v>2331.4875160367455</v>
      </c>
      <c r="CK219" s="53"/>
      <c r="CL219" s="48">
        <f>SUM(CL281)/BK279*BK219</f>
        <v>0</v>
      </c>
      <c r="CM219" s="48">
        <f>SUM(CM281)/BL279*BL219</f>
        <v>0</v>
      </c>
      <c r="CN219" s="48">
        <f>SUM(CN281)/BM279*BM219</f>
        <v>0</v>
      </c>
      <c r="CO219" s="53"/>
      <c r="CP219" s="48">
        <f t="shared" si="25"/>
        <v>82.096999999999994</v>
      </c>
      <c r="CQ219" s="48">
        <f t="shared" si="26"/>
        <v>82.096999999999994</v>
      </c>
      <c r="CR219" s="48">
        <f t="shared" si="27"/>
        <v>0</v>
      </c>
      <c r="CS219" s="53"/>
      <c r="CT219" s="56"/>
      <c r="CU219" s="56"/>
      <c r="CV219" s="56"/>
      <c r="CW219" s="56"/>
      <c r="CX219" s="52"/>
      <c r="CY219" s="52">
        <v>1</v>
      </c>
      <c r="CZ219" s="52">
        <v>1000</v>
      </c>
    </row>
    <row r="220" spans="1:108" x14ac:dyDescent="0.2">
      <c r="A220" s="56">
        <v>6</v>
      </c>
      <c r="B220" s="66" t="s">
        <v>287</v>
      </c>
      <c r="C220" s="56"/>
      <c r="D220" s="60" t="s">
        <v>20</v>
      </c>
      <c r="E220" s="32">
        <v>42736</v>
      </c>
      <c r="F220" s="32">
        <v>43100</v>
      </c>
      <c r="G220" s="60" t="s">
        <v>20</v>
      </c>
      <c r="H220" s="48">
        <v>17100</v>
      </c>
      <c r="I220" s="56"/>
      <c r="J220" s="56">
        <v>9826.76</v>
      </c>
      <c r="K220" s="37">
        <f t="shared" si="24"/>
        <v>154590.29999999999</v>
      </c>
      <c r="L220" s="56">
        <v>66537.539999999994</v>
      </c>
      <c r="M220" s="56">
        <v>46068</v>
      </c>
      <c r="N220" s="56">
        <v>41984.76</v>
      </c>
      <c r="O220" s="56">
        <v>149480.22</v>
      </c>
      <c r="P220" s="37">
        <f t="shared" si="23"/>
        <v>149480.22</v>
      </c>
      <c r="Q220" s="37"/>
      <c r="R220" s="37"/>
      <c r="S220" s="37"/>
      <c r="T220" s="37"/>
      <c r="U220" s="37"/>
      <c r="V220" s="48">
        <v>62300</v>
      </c>
      <c r="W220" s="56"/>
      <c r="X220" s="56">
        <v>14936.84</v>
      </c>
      <c r="Y220" s="82">
        <v>392.4</v>
      </c>
      <c r="Z220" s="5">
        <f t="shared" si="29"/>
        <v>15.11</v>
      </c>
      <c r="AA220" s="33">
        <v>0</v>
      </c>
      <c r="AB220" s="56">
        <v>3.39</v>
      </c>
      <c r="AC220" s="56">
        <v>3.52</v>
      </c>
      <c r="AD220" s="33">
        <v>4.2</v>
      </c>
      <c r="AE220" s="33">
        <v>4</v>
      </c>
      <c r="AF220" s="56"/>
      <c r="AG220" s="56"/>
      <c r="AH220" s="56"/>
      <c r="AI220" s="56"/>
      <c r="AJ220" s="56"/>
      <c r="AK220" s="56"/>
      <c r="AL220" s="56">
        <v>7808.1</v>
      </c>
      <c r="AM220" s="56"/>
      <c r="AN220" s="56">
        <v>-5869.58</v>
      </c>
      <c r="AO220" s="56"/>
      <c r="AP220" s="56">
        <v>1300.98</v>
      </c>
      <c r="AQ220" s="56">
        <v>51981.19</v>
      </c>
      <c r="AR220" s="56">
        <v>60514.7</v>
      </c>
      <c r="AS220" s="56">
        <v>-4289.13</v>
      </c>
      <c r="AT220" s="56">
        <v>1300.9839999999999</v>
      </c>
      <c r="AU220" s="56">
        <v>38330.660000000003</v>
      </c>
      <c r="AV220" s="56">
        <v>44239.87</v>
      </c>
      <c r="AW220" s="56">
        <v>-2897.37</v>
      </c>
      <c r="AX220" s="56">
        <v>0</v>
      </c>
      <c r="AY220" s="56">
        <v>0</v>
      </c>
      <c r="AZ220" s="56">
        <v>0</v>
      </c>
      <c r="BA220" s="56">
        <v>0</v>
      </c>
      <c r="BB220" s="56">
        <v>0</v>
      </c>
      <c r="BC220" s="56">
        <v>0</v>
      </c>
      <c r="BD220" s="56">
        <v>0</v>
      </c>
      <c r="BE220" s="56">
        <v>0</v>
      </c>
      <c r="BF220" s="96">
        <v>24773.848999999998</v>
      </c>
      <c r="BG220" s="56">
        <v>58534.74</v>
      </c>
      <c r="BH220" s="56">
        <v>50775.65</v>
      </c>
      <c r="BI220" s="56">
        <v>7759.09</v>
      </c>
      <c r="BJ220" s="56">
        <v>0</v>
      </c>
      <c r="BK220" s="56">
        <v>0</v>
      </c>
      <c r="BL220" s="56">
        <v>0</v>
      </c>
      <c r="BM220" s="56">
        <v>0</v>
      </c>
      <c r="BN220" s="96">
        <v>96.974000000000004</v>
      </c>
      <c r="BO220" s="56">
        <v>7824.63</v>
      </c>
      <c r="BP220" s="56">
        <v>7560.32</v>
      </c>
      <c r="BQ220" s="56">
        <v>816.19</v>
      </c>
      <c r="BR220" s="48">
        <f>SUM(BR281)/AQ279*AQ220</f>
        <v>49165.431159550077</v>
      </c>
      <c r="BS220" s="48">
        <f>SUM(BS281)/AR279*AR220</f>
        <v>63411.779882208466</v>
      </c>
      <c r="BT220" s="48">
        <f>SUM(BT281)/AS279*AS220</f>
        <v>-557.78582322862394</v>
      </c>
      <c r="BU220" s="53"/>
      <c r="BV220" s="48">
        <f>SUM(BV281)/AU279*AU220</f>
        <v>38614.935570189395</v>
      </c>
      <c r="BW220" s="48">
        <f>SUM(BW281)/AV279*AV220</f>
        <v>47346.489435334966</v>
      </c>
      <c r="BX220" s="48">
        <f>SUM(BX281)/AW279*AW220</f>
        <v>-680.89744496753667</v>
      </c>
      <c r="BY220" s="53"/>
      <c r="BZ220" s="48">
        <f>SUM(BZ281)/AY279*AY220</f>
        <v>0</v>
      </c>
      <c r="CA220" s="48">
        <f>SUM(CA281)/AZ279*AZ220</f>
        <v>0</v>
      </c>
      <c r="CB220" s="48">
        <f>SUM(CB281)/BA279*BA220</f>
        <v>0</v>
      </c>
      <c r="CC220" s="53"/>
      <c r="CD220" s="48">
        <f>SUM(CD281)/BC279*BC220</f>
        <v>0</v>
      </c>
      <c r="CE220" s="48">
        <f>SUM(CE281)/BD279*BD220</f>
        <v>0</v>
      </c>
      <c r="CF220" s="48">
        <f>SUM(CF281)/BE279*BE220</f>
        <v>0</v>
      </c>
      <c r="CG220" s="53"/>
      <c r="CH220" s="48">
        <f>SUM(CH281)/BG279*BG220</f>
        <v>62613.438222857469</v>
      </c>
      <c r="CI220" s="48">
        <f>SUM(CI281)/BH279*BH220</f>
        <v>64307.286269987046</v>
      </c>
      <c r="CJ220" s="48">
        <f>SUM(CJ281)/BI279*BI220</f>
        <v>1591.689657822197</v>
      </c>
      <c r="CK220" s="53"/>
      <c r="CL220" s="48">
        <f>SUM(CL281)/BK279*BK220</f>
        <v>0</v>
      </c>
      <c r="CM220" s="48">
        <f>SUM(CM281)/BL279*BL220</f>
        <v>0</v>
      </c>
      <c r="CN220" s="48">
        <f>SUM(CN281)/BM279*BM220</f>
        <v>0</v>
      </c>
      <c r="CO220" s="53"/>
      <c r="CP220" s="48">
        <f t="shared" si="25"/>
        <v>96.974000000000004</v>
      </c>
      <c r="CQ220" s="48">
        <f t="shared" si="26"/>
        <v>96.974000000000004</v>
      </c>
      <c r="CR220" s="48">
        <f t="shared" si="27"/>
        <v>0</v>
      </c>
      <c r="CS220" s="53"/>
      <c r="CT220" s="56"/>
      <c r="CU220" s="56"/>
      <c r="CV220" s="56"/>
      <c r="CW220" s="56"/>
      <c r="CX220" s="52"/>
      <c r="CY220" s="52">
        <v>1</v>
      </c>
      <c r="CZ220" s="52">
        <v>13284</v>
      </c>
    </row>
    <row r="221" spans="1:108" x14ac:dyDescent="0.2">
      <c r="A221" s="56"/>
      <c r="B221" s="65" t="s">
        <v>336</v>
      </c>
      <c r="C221" s="56"/>
      <c r="D221" s="56"/>
      <c r="E221" s="32">
        <v>42736</v>
      </c>
      <c r="F221" s="32">
        <v>43100</v>
      </c>
      <c r="G221" s="60"/>
      <c r="H221" s="48"/>
      <c r="I221" s="19"/>
      <c r="J221" s="19"/>
      <c r="K221" s="37"/>
      <c r="L221" s="19"/>
      <c r="M221" s="19"/>
      <c r="N221" s="19"/>
      <c r="O221" s="19"/>
      <c r="P221" s="37"/>
      <c r="Q221" s="37"/>
      <c r="R221" s="37"/>
      <c r="S221" s="37"/>
      <c r="T221" s="37"/>
      <c r="U221" s="37"/>
      <c r="V221" s="48"/>
      <c r="W221" s="19"/>
      <c r="X221" s="19"/>
      <c r="Y221" s="82">
        <v>752.5</v>
      </c>
      <c r="Z221" s="5"/>
      <c r="AA221" s="33"/>
      <c r="AB221" s="56"/>
      <c r="AC221" s="56"/>
      <c r="AD221" s="56"/>
      <c r="AE221" s="33"/>
      <c r="AF221" s="56"/>
      <c r="AG221" s="56"/>
      <c r="AH221" s="56"/>
      <c r="AI221" s="56"/>
      <c r="AJ221" s="56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  <c r="AU221" s="19"/>
      <c r="AV221" s="19"/>
      <c r="AW221" s="19"/>
      <c r="AX221" s="19"/>
      <c r="AY221" s="19"/>
      <c r="AZ221" s="19"/>
      <c r="BA221" s="19"/>
      <c r="BB221" s="19"/>
      <c r="BC221" s="19"/>
      <c r="BD221" s="19"/>
      <c r="BE221" s="19"/>
      <c r="BF221" s="97"/>
      <c r="BG221" s="19"/>
      <c r="BH221" s="19"/>
      <c r="BI221" s="19"/>
      <c r="BJ221" s="19"/>
      <c r="BK221" s="19"/>
      <c r="BL221" s="19"/>
      <c r="BM221" s="19"/>
      <c r="BN221" s="97"/>
      <c r="BO221" s="19"/>
      <c r="BP221" s="19"/>
      <c r="BQ221" s="19"/>
      <c r="BR221" s="48"/>
      <c r="BS221" s="48"/>
      <c r="BT221" s="48"/>
      <c r="BU221" s="53"/>
      <c r="BV221" s="48"/>
      <c r="BW221" s="48"/>
      <c r="BX221" s="48"/>
      <c r="BY221" s="53"/>
      <c r="BZ221" s="48"/>
      <c r="CA221" s="48"/>
      <c r="CB221" s="48"/>
      <c r="CC221" s="53"/>
      <c r="CD221" s="48"/>
      <c r="CE221" s="48"/>
      <c r="CF221" s="48"/>
      <c r="CG221" s="53"/>
      <c r="CH221" s="48"/>
      <c r="CI221" s="48"/>
      <c r="CJ221" s="48"/>
      <c r="CK221" s="53"/>
      <c r="CL221" s="48"/>
      <c r="CM221" s="48"/>
      <c r="CN221" s="48"/>
      <c r="CO221" s="53"/>
      <c r="CP221" s="48">
        <f t="shared" si="25"/>
        <v>0</v>
      </c>
      <c r="CQ221" s="48">
        <f t="shared" si="26"/>
        <v>0</v>
      </c>
      <c r="CR221" s="48">
        <f t="shared" si="27"/>
        <v>0</v>
      </c>
      <c r="CS221" s="53"/>
      <c r="CT221" s="56"/>
      <c r="CU221" s="56"/>
      <c r="CV221" s="56"/>
      <c r="CW221" s="56"/>
      <c r="CX221" s="52"/>
      <c r="CY221" s="52"/>
      <c r="CZ221" s="52"/>
    </row>
    <row r="222" spans="1:108" s="16" customFormat="1" x14ac:dyDescent="0.2">
      <c r="A222" s="56">
        <v>1</v>
      </c>
      <c r="B222" s="66" t="s">
        <v>288</v>
      </c>
      <c r="C222" s="19"/>
      <c r="D222" s="95" t="s">
        <v>348</v>
      </c>
      <c r="E222" s="32">
        <v>42736</v>
      </c>
      <c r="F222" s="32">
        <v>43100</v>
      </c>
      <c r="G222" s="60" t="s">
        <v>24</v>
      </c>
      <c r="H222" s="49">
        <v>-42000</v>
      </c>
      <c r="I222" s="56"/>
      <c r="J222" s="56">
        <v>64724.63</v>
      </c>
      <c r="K222" s="37">
        <f t="shared" si="24"/>
        <v>578537.90999999992</v>
      </c>
      <c r="L222" s="56">
        <v>508689.18</v>
      </c>
      <c r="M222" s="56">
        <v>27229.5</v>
      </c>
      <c r="N222" s="56">
        <v>42619.23</v>
      </c>
      <c r="O222" s="56">
        <v>444645.55</v>
      </c>
      <c r="P222" s="37">
        <f t="shared" si="23"/>
        <v>444645.55</v>
      </c>
      <c r="Q222" s="41"/>
      <c r="R222" s="41"/>
      <c r="S222" s="41"/>
      <c r="T222" s="41"/>
      <c r="U222" s="41"/>
      <c r="V222" s="49">
        <v>-26600</v>
      </c>
      <c r="W222" s="56"/>
      <c r="X222" s="56">
        <v>198616.99</v>
      </c>
      <c r="Y222" s="80"/>
      <c r="Z222" s="5">
        <f t="shared" si="29"/>
        <v>13.79</v>
      </c>
      <c r="AA222" s="46">
        <v>0</v>
      </c>
      <c r="AB222" s="46">
        <v>3.3</v>
      </c>
      <c r="AC222" s="46">
        <v>3.57</v>
      </c>
      <c r="AD222" s="46">
        <v>4.92</v>
      </c>
      <c r="AE222" s="46">
        <v>2</v>
      </c>
      <c r="AF222" s="19"/>
      <c r="AG222" s="19"/>
      <c r="AH222" s="19"/>
      <c r="AI222" s="19"/>
      <c r="AJ222" s="19"/>
      <c r="AK222" s="56"/>
      <c r="AL222" s="56">
        <v>40560.17</v>
      </c>
      <c r="AM222" s="56"/>
      <c r="AN222" s="56"/>
      <c r="AO222" s="56">
        <v>30617.14</v>
      </c>
      <c r="AP222" s="56">
        <v>1486.64</v>
      </c>
      <c r="AQ222" s="56">
        <v>44730.67</v>
      </c>
      <c r="AR222" s="56">
        <v>54037.64</v>
      </c>
      <c r="AS222" s="56">
        <v>22984.720000000001</v>
      </c>
      <c r="AT222" s="56">
        <v>1486.644</v>
      </c>
      <c r="AU222" s="56">
        <v>6297.8</v>
      </c>
      <c r="AV222" s="56">
        <v>8336.93</v>
      </c>
      <c r="AW222" s="56">
        <v>5037.66</v>
      </c>
      <c r="AX222" s="56">
        <v>0</v>
      </c>
      <c r="AY222" s="56">
        <v>0</v>
      </c>
      <c r="AZ222" s="56">
        <v>0</v>
      </c>
      <c r="BA222" s="56">
        <v>0</v>
      </c>
      <c r="BB222" s="56">
        <v>0</v>
      </c>
      <c r="BC222" s="56">
        <v>0</v>
      </c>
      <c r="BD222" s="56">
        <v>0</v>
      </c>
      <c r="BE222" s="56">
        <v>0</v>
      </c>
      <c r="BF222" s="96">
        <v>63760.080999999998</v>
      </c>
      <c r="BG222" s="56">
        <v>150041.59</v>
      </c>
      <c r="BH222" s="56">
        <v>124871.17</v>
      </c>
      <c r="BI222" s="56">
        <v>25170.42</v>
      </c>
      <c r="BJ222" s="56">
        <v>0</v>
      </c>
      <c r="BK222" s="56">
        <v>0</v>
      </c>
      <c r="BL222" s="56">
        <v>0</v>
      </c>
      <c r="BM222" s="56">
        <v>0</v>
      </c>
      <c r="BN222" s="96">
        <v>59.012</v>
      </c>
      <c r="BO222" s="56">
        <v>4777.7299999999996</v>
      </c>
      <c r="BP222" s="56">
        <v>4785.82</v>
      </c>
      <c r="BQ222" s="56">
        <v>1183.5999999999999</v>
      </c>
      <c r="BR222" s="48">
        <f>SUM(BR281)/AQ279*AQ222</f>
        <v>42307.663149026637</v>
      </c>
      <c r="BS222" s="48">
        <f>SUM(BS281)/AR279*AR222</f>
        <v>56624.637204415187</v>
      </c>
      <c r="BT222" s="48">
        <f>SUM(BT281)/AS279*AS222</f>
        <v>2989.0795958339841</v>
      </c>
      <c r="BU222" s="3"/>
      <c r="BV222" s="48">
        <f>SUM(BV281)/AU279*AU222</f>
        <v>6344.5070143310541</v>
      </c>
      <c r="BW222" s="48">
        <f>SUM(BW281)/AV279*AV222</f>
        <v>8922.3672711544386</v>
      </c>
      <c r="BX222" s="48">
        <f>SUM(BX281)/AW279*AW222</f>
        <v>1183.8770411149287</v>
      </c>
      <c r="BY222" s="3"/>
      <c r="BZ222" s="48">
        <f>SUM(BZ281)/AY279*AY222</f>
        <v>0</v>
      </c>
      <c r="CA222" s="48">
        <f>SUM(CA281)/AZ279*AZ222</f>
        <v>0</v>
      </c>
      <c r="CB222" s="48">
        <f>SUM(CB281)/BA279*BA222</f>
        <v>0</v>
      </c>
      <c r="CC222" s="3"/>
      <c r="CD222" s="48">
        <f>SUM(CD281)/BC279*BC222</f>
        <v>0</v>
      </c>
      <c r="CE222" s="48">
        <f>SUM(CE281)/BD279*BD222</f>
        <v>0</v>
      </c>
      <c r="CF222" s="48">
        <f>SUM(CF281)/BE279*BE222</f>
        <v>0</v>
      </c>
      <c r="CG222" s="3"/>
      <c r="CH222" s="48">
        <f>SUM(CH281)/BG279*BG222</f>
        <v>160496.48168462538</v>
      </c>
      <c r="CI222" s="48">
        <f>SUM(CI281)/BH279*BH222</f>
        <v>158149.15369981906</v>
      </c>
      <c r="CJ222" s="48">
        <f>SUM(CJ281)/BI279*BI222</f>
        <v>5163.427308748961</v>
      </c>
      <c r="CK222" s="3"/>
      <c r="CL222" s="48">
        <f>SUM(CL281)/BK279*BK222</f>
        <v>0</v>
      </c>
      <c r="CM222" s="48">
        <f>SUM(CM281)/BL279*BL222</f>
        <v>0</v>
      </c>
      <c r="CN222" s="48">
        <f>SUM(CN281)/BM279*BM222</f>
        <v>0</v>
      </c>
      <c r="CO222" s="3"/>
      <c r="CP222" s="48">
        <f t="shared" si="25"/>
        <v>59.012</v>
      </c>
      <c r="CQ222" s="48">
        <f t="shared" si="26"/>
        <v>59.012</v>
      </c>
      <c r="CR222" s="48">
        <f t="shared" si="27"/>
        <v>0</v>
      </c>
      <c r="CS222" s="3"/>
      <c r="CT222" s="19"/>
      <c r="CU222" s="19"/>
      <c r="CV222" s="19"/>
      <c r="CW222" s="19"/>
      <c r="CX222" s="52"/>
      <c r="CY222" s="52">
        <v>4</v>
      </c>
      <c r="CZ222" s="52">
        <v>56821</v>
      </c>
      <c r="DA222" s="17"/>
      <c r="DB222" s="17"/>
      <c r="DC222" s="17"/>
      <c r="DD222" s="17"/>
    </row>
    <row r="223" spans="1:108" s="22" customFormat="1" x14ac:dyDescent="0.2">
      <c r="A223" s="60">
        <v>2</v>
      </c>
      <c r="B223" s="87" t="s">
        <v>289</v>
      </c>
      <c r="C223" s="60"/>
      <c r="D223" s="60" t="s">
        <v>20</v>
      </c>
      <c r="E223" s="32">
        <v>42736</v>
      </c>
      <c r="F223" s="32">
        <v>43100</v>
      </c>
      <c r="G223" s="60" t="s">
        <v>20</v>
      </c>
      <c r="H223" s="49">
        <v>-113500</v>
      </c>
      <c r="I223" s="60"/>
      <c r="J223" s="60">
        <v>23301.95</v>
      </c>
      <c r="K223" s="37">
        <f t="shared" si="24"/>
        <v>655977.29</v>
      </c>
      <c r="L223" s="60">
        <v>569278.1</v>
      </c>
      <c r="M223" s="60">
        <v>33800.400000000001</v>
      </c>
      <c r="N223" s="60">
        <v>52898.79</v>
      </c>
      <c r="O223" s="60">
        <v>482327.84</v>
      </c>
      <c r="P223" s="38">
        <f t="shared" si="23"/>
        <v>482327.84</v>
      </c>
      <c r="Q223" s="38"/>
      <c r="R223" s="38"/>
      <c r="S223" s="38"/>
      <c r="T223" s="38"/>
      <c r="U223" s="38"/>
      <c r="V223" s="49">
        <v>-33800</v>
      </c>
      <c r="W223" s="60"/>
      <c r="X223" s="60">
        <v>196951.4</v>
      </c>
      <c r="Y223" s="93">
        <f>SUM(Y212:Y221)</f>
        <v>7899.4999999999991</v>
      </c>
      <c r="Z223" s="94">
        <f>SUM(AA223:AE223)</f>
        <v>13.79</v>
      </c>
      <c r="AA223" s="46">
        <v>0</v>
      </c>
      <c r="AB223" s="46">
        <v>3.3</v>
      </c>
      <c r="AC223" s="46">
        <v>3.57</v>
      </c>
      <c r="AD223" s="46">
        <v>4.92</v>
      </c>
      <c r="AE223" s="46">
        <v>2</v>
      </c>
      <c r="AF223" s="38"/>
      <c r="AG223" s="38"/>
      <c r="AH223" s="38"/>
      <c r="AI223" s="38"/>
      <c r="AJ223" s="38">
        <f>SUM(AJ212:AJ221)</f>
        <v>0</v>
      </c>
      <c r="AK223" s="60"/>
      <c r="AL223" s="60">
        <v>6681.26</v>
      </c>
      <c r="AM223" s="60"/>
      <c r="AN223" s="60"/>
      <c r="AO223" s="60">
        <v>14565.44</v>
      </c>
      <c r="AP223" s="60">
        <v>1979.91</v>
      </c>
      <c r="AQ223" s="60">
        <v>58655.91</v>
      </c>
      <c r="AR223" s="60">
        <v>53152.18</v>
      </c>
      <c r="AS223" s="60">
        <v>10624.98</v>
      </c>
      <c r="AT223" s="60">
        <v>1979.9059999999999</v>
      </c>
      <c r="AU223" s="60">
        <v>8383.32</v>
      </c>
      <c r="AV223" s="60">
        <v>7789.91</v>
      </c>
      <c r="AW223" s="60">
        <v>1531.12</v>
      </c>
      <c r="AX223" s="60">
        <v>0</v>
      </c>
      <c r="AY223" s="60">
        <v>0</v>
      </c>
      <c r="AZ223" s="60">
        <v>0</v>
      </c>
      <c r="BA223" s="60">
        <v>0</v>
      </c>
      <c r="BB223" s="60">
        <v>0</v>
      </c>
      <c r="BC223" s="60">
        <v>0</v>
      </c>
      <c r="BD223" s="60">
        <v>0</v>
      </c>
      <c r="BE223" s="60">
        <v>0</v>
      </c>
      <c r="BF223" s="36">
        <v>73208.7</v>
      </c>
      <c r="BG223" s="60">
        <v>175720.95</v>
      </c>
      <c r="BH223" s="60">
        <v>140267.14000000001</v>
      </c>
      <c r="BI223" s="60">
        <v>35453.81</v>
      </c>
      <c r="BJ223" s="60">
        <v>0</v>
      </c>
      <c r="BK223" s="60">
        <v>0</v>
      </c>
      <c r="BL223" s="60">
        <v>0</v>
      </c>
      <c r="BM223" s="60">
        <v>0</v>
      </c>
      <c r="BN223" s="36">
        <v>65.241</v>
      </c>
      <c r="BO223" s="60">
        <v>5267.06</v>
      </c>
      <c r="BP223" s="60">
        <v>4773.62</v>
      </c>
      <c r="BQ223" s="60">
        <v>1115.74</v>
      </c>
      <c r="BR223" s="48">
        <f>SUM(BR281)/AQ279*AQ223</f>
        <v>55478.589566836868</v>
      </c>
      <c r="BS223" s="48">
        <f>SUM(BS281)/AR279*AR223</f>
        <v>55696.786705040649</v>
      </c>
      <c r="BT223" s="48">
        <f>SUM(BT281)/AS279*AS223</f>
        <v>1381.740170171495</v>
      </c>
      <c r="BU223" s="49"/>
      <c r="BV223" s="48">
        <f>SUM(BV281)/AU279*AU223</f>
        <v>8445.4940683066798</v>
      </c>
      <c r="BW223" s="48">
        <f>SUM(BW281)/AV279*AV223</f>
        <v>8336.9343426463547</v>
      </c>
      <c r="BX223" s="48">
        <f>SUM(BX281)/AW279*AW223</f>
        <v>359.82138834139056</v>
      </c>
      <c r="BY223" s="49"/>
      <c r="BZ223" s="48">
        <f>SUM(BZ281)/AY279*AY223</f>
        <v>0</v>
      </c>
      <c r="CA223" s="48">
        <f>SUM(CA281)/AZ279*AZ223</f>
        <v>0</v>
      </c>
      <c r="CB223" s="48">
        <f>SUM(CB281)/BA279*BA223</f>
        <v>0</v>
      </c>
      <c r="CC223" s="49"/>
      <c r="CD223" s="48">
        <f>SUM(CD281)/BC279*BC223</f>
        <v>0</v>
      </c>
      <c r="CE223" s="48">
        <f>SUM(CE281)/BD279*BD223</f>
        <v>0</v>
      </c>
      <c r="CF223" s="48">
        <f>SUM(CF281)/BE279*BE223</f>
        <v>0</v>
      </c>
      <c r="CG223" s="49"/>
      <c r="CH223" s="48">
        <f>SUM(CH281)/BG279*BG223</f>
        <v>187965.178410066</v>
      </c>
      <c r="CI223" s="48">
        <f>SUM(CI281)/BH279*BH223</f>
        <v>177648.12712889645</v>
      </c>
      <c r="CJ223" s="48">
        <f>SUM(CJ281)/BI279*BI223</f>
        <v>7272.9485941512703</v>
      </c>
      <c r="CK223" s="49"/>
      <c r="CL223" s="48">
        <f>SUM(CL281)/BK279*BK223</f>
        <v>0</v>
      </c>
      <c r="CM223" s="48">
        <f>SUM(CM281)/BL279*BL223</f>
        <v>0</v>
      </c>
      <c r="CN223" s="48">
        <f>SUM(CN281)/BM279*BM223</f>
        <v>0</v>
      </c>
      <c r="CO223" s="49"/>
      <c r="CP223" s="48">
        <f t="shared" si="25"/>
        <v>65.241</v>
      </c>
      <c r="CQ223" s="48">
        <f t="shared" si="26"/>
        <v>65.241</v>
      </c>
      <c r="CR223" s="48">
        <f t="shared" si="27"/>
        <v>0</v>
      </c>
      <c r="CS223" s="49"/>
      <c r="CT223" s="38"/>
      <c r="CU223" s="38"/>
      <c r="CV223" s="38"/>
      <c r="CW223" s="38"/>
      <c r="CX223" s="49"/>
      <c r="CY223" s="49">
        <v>3</v>
      </c>
      <c r="CZ223" s="49">
        <v>7200</v>
      </c>
      <c r="DA223" s="47"/>
      <c r="DB223" s="47"/>
      <c r="DC223" s="47"/>
      <c r="DD223" s="47"/>
    </row>
    <row r="224" spans="1:108" s="16" customFormat="1" x14ac:dyDescent="0.2">
      <c r="A224" s="56">
        <v>3</v>
      </c>
      <c r="B224" s="66" t="s">
        <v>290</v>
      </c>
      <c r="C224" s="19"/>
      <c r="D224" s="60" t="s">
        <v>20</v>
      </c>
      <c r="E224" s="32">
        <v>42736</v>
      </c>
      <c r="F224" s="32">
        <v>43100</v>
      </c>
      <c r="G224" s="60" t="s">
        <v>20</v>
      </c>
      <c r="H224" s="49">
        <v>-8200</v>
      </c>
      <c r="I224" s="56"/>
      <c r="J224" s="56">
        <v>59315.39</v>
      </c>
      <c r="K224" s="37">
        <f t="shared" si="24"/>
        <v>581186.92000000004</v>
      </c>
      <c r="L224" s="56">
        <v>511553.2</v>
      </c>
      <c r="M224" s="56">
        <v>27147.599999999999</v>
      </c>
      <c r="N224" s="56">
        <v>42486.12</v>
      </c>
      <c r="O224" s="56">
        <v>442919</v>
      </c>
      <c r="P224" s="37">
        <f t="shared" si="23"/>
        <v>442919</v>
      </c>
      <c r="Q224" s="41"/>
      <c r="R224" s="41"/>
      <c r="S224" s="41"/>
      <c r="T224" s="41"/>
      <c r="U224" s="41"/>
      <c r="V224" s="49">
        <v>22900</v>
      </c>
      <c r="W224" s="56"/>
      <c r="X224" s="56">
        <v>197583.31</v>
      </c>
      <c r="Y224" s="80"/>
      <c r="Z224" s="5">
        <f>SUM(AA224:AE224)</f>
        <v>13.79</v>
      </c>
      <c r="AA224" s="46">
        <v>0</v>
      </c>
      <c r="AB224" s="46">
        <v>3.3</v>
      </c>
      <c r="AC224" s="46">
        <v>3.57</v>
      </c>
      <c r="AD224" s="46">
        <v>4.92</v>
      </c>
      <c r="AE224" s="46">
        <v>2</v>
      </c>
      <c r="AF224" s="19"/>
      <c r="AG224" s="19"/>
      <c r="AH224" s="19"/>
      <c r="AI224" s="19"/>
      <c r="AJ224" s="19"/>
      <c r="AK224" s="56"/>
      <c r="AL224" s="56">
        <v>30199.1</v>
      </c>
      <c r="AM224" s="56"/>
      <c r="AN224" s="56"/>
      <c r="AO224" s="56">
        <v>25803.93</v>
      </c>
      <c r="AP224" s="56">
        <v>1981.54</v>
      </c>
      <c r="AQ224" s="56">
        <v>59823.77</v>
      </c>
      <c r="AR224" s="56">
        <v>64497.32</v>
      </c>
      <c r="AS224" s="56">
        <v>19493.900000000001</v>
      </c>
      <c r="AT224" s="56">
        <v>1981.5409999999999</v>
      </c>
      <c r="AU224" s="56">
        <v>8391.94</v>
      </c>
      <c r="AV224" s="56">
        <v>10391.540000000001</v>
      </c>
      <c r="AW224" s="56">
        <v>3264.02</v>
      </c>
      <c r="AX224" s="56">
        <v>0</v>
      </c>
      <c r="AY224" s="56">
        <v>0</v>
      </c>
      <c r="AZ224" s="56">
        <v>0</v>
      </c>
      <c r="BA224" s="56">
        <v>0</v>
      </c>
      <c r="BB224" s="56">
        <v>0</v>
      </c>
      <c r="BC224" s="56">
        <v>0</v>
      </c>
      <c r="BD224" s="56">
        <v>0</v>
      </c>
      <c r="BE224" s="56">
        <v>0</v>
      </c>
      <c r="BF224" s="96">
        <v>44975.4</v>
      </c>
      <c r="BG224" s="56">
        <v>106034.94</v>
      </c>
      <c r="BH224" s="56">
        <v>83912.02</v>
      </c>
      <c r="BI224" s="56">
        <v>22122.92</v>
      </c>
      <c r="BJ224" s="56">
        <v>0</v>
      </c>
      <c r="BK224" s="56">
        <v>0</v>
      </c>
      <c r="BL224" s="56">
        <v>0</v>
      </c>
      <c r="BM224" s="56">
        <v>0</v>
      </c>
      <c r="BN224" s="96">
        <v>57.036999999999999</v>
      </c>
      <c r="BO224" s="56">
        <v>4606.62</v>
      </c>
      <c r="BP224" s="56">
        <v>3921.72</v>
      </c>
      <c r="BQ224" s="56">
        <v>1452.93</v>
      </c>
      <c r="BR224" s="48">
        <f>SUM(BR281)/AQ279*AQ224</f>
        <v>56583.187988573503</v>
      </c>
      <c r="BS224" s="48">
        <f>SUM(BS281)/AR279*AR224</f>
        <v>67585.063775121773</v>
      </c>
      <c r="BT224" s="48">
        <f>SUM(BT281)/AS279*AS224</f>
        <v>2535.111096990875</v>
      </c>
      <c r="BU224" s="3"/>
      <c r="BV224" s="48">
        <f>SUM(BV281)/AU279*AU224</f>
        <v>8454.1779976889302</v>
      </c>
      <c r="BW224" s="48">
        <f>SUM(BW281)/AV279*AV224</f>
        <v>11121.256432870638</v>
      </c>
      <c r="BX224" s="48">
        <f>SUM(BX281)/AW279*AW224</f>
        <v>767.06215579057528</v>
      </c>
      <c r="BY224" s="3"/>
      <c r="BZ224" s="48">
        <f>SUM(BZ281)/AY279*AY224</f>
        <v>0</v>
      </c>
      <c r="CA224" s="48">
        <f>SUM(CA281)/AZ279*AZ224</f>
        <v>0</v>
      </c>
      <c r="CB224" s="48">
        <f>SUM(CB281)/BA279*BA224</f>
        <v>0</v>
      </c>
      <c r="CC224" s="3"/>
      <c r="CD224" s="48">
        <f>SUM(CD281)/BC279*BC224</f>
        <v>0</v>
      </c>
      <c r="CE224" s="48">
        <f>SUM(CE281)/BD279*BD224</f>
        <v>0</v>
      </c>
      <c r="CF224" s="48">
        <f>SUM(CF281)/BE279*BE224</f>
        <v>0</v>
      </c>
      <c r="CG224" s="3"/>
      <c r="CH224" s="48">
        <f>SUM(CH281)/BG279*BG224</f>
        <v>113423.45016232067</v>
      </c>
      <c r="CI224" s="48">
        <f>SUM(CI281)/BH279*BH224</f>
        <v>106274.45028538046</v>
      </c>
      <c r="CJ224" s="48">
        <f>SUM(CJ281)/BI279*BI224</f>
        <v>4538.2671118427334</v>
      </c>
      <c r="CK224" s="3"/>
      <c r="CL224" s="48">
        <f>SUM(CL281)/BK279*BK224</f>
        <v>0</v>
      </c>
      <c r="CM224" s="48">
        <f>SUM(CM281)/BL279*BL224</f>
        <v>0</v>
      </c>
      <c r="CN224" s="48">
        <f>SUM(CN281)/BM279*BM224</f>
        <v>0</v>
      </c>
      <c r="CO224" s="3"/>
      <c r="CP224" s="48">
        <f t="shared" si="25"/>
        <v>57.036999999999999</v>
      </c>
      <c r="CQ224" s="48">
        <f t="shared" si="26"/>
        <v>57.036999999999999</v>
      </c>
      <c r="CR224" s="48">
        <f t="shared" si="27"/>
        <v>0</v>
      </c>
      <c r="CS224" s="3"/>
      <c r="CT224" s="19"/>
      <c r="CU224" s="19"/>
      <c r="CV224" s="19"/>
      <c r="CW224" s="19"/>
      <c r="CX224" s="52"/>
      <c r="CY224" s="52">
        <v>3</v>
      </c>
      <c r="CZ224" s="52">
        <v>0</v>
      </c>
      <c r="DA224" s="17"/>
      <c r="DB224" s="17"/>
      <c r="DC224" s="17"/>
      <c r="DD224" s="17"/>
    </row>
    <row r="225" spans="1:108" x14ac:dyDescent="0.2">
      <c r="A225" s="56"/>
      <c r="B225" s="65" t="s">
        <v>337</v>
      </c>
      <c r="C225" s="56"/>
      <c r="D225" s="56"/>
      <c r="E225" s="32">
        <v>42736</v>
      </c>
      <c r="F225" s="32">
        <v>43100</v>
      </c>
      <c r="H225" s="48"/>
      <c r="I225" s="19"/>
      <c r="J225" s="19"/>
      <c r="K225" s="37"/>
      <c r="L225" s="19"/>
      <c r="M225" s="19"/>
      <c r="N225" s="19"/>
      <c r="O225" s="19"/>
      <c r="P225" s="37"/>
      <c r="Q225" s="37"/>
      <c r="R225" s="37"/>
      <c r="S225" s="37"/>
      <c r="T225" s="37"/>
      <c r="U225" s="37"/>
      <c r="V225" s="48"/>
      <c r="W225" s="19"/>
      <c r="X225" s="19"/>
      <c r="Y225" s="82"/>
      <c r="Z225" s="5"/>
      <c r="AA225" s="33"/>
      <c r="AB225" s="56"/>
      <c r="AC225" s="56"/>
      <c r="AD225" s="56"/>
      <c r="AE225" s="33"/>
      <c r="AF225" s="56"/>
      <c r="AG225" s="56"/>
      <c r="AH225" s="56"/>
      <c r="AI225" s="56"/>
      <c r="AJ225" s="56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  <c r="AU225" s="19"/>
      <c r="AV225" s="19"/>
      <c r="AW225" s="19"/>
      <c r="AX225" s="19"/>
      <c r="AY225" s="19"/>
      <c r="AZ225" s="19"/>
      <c r="BA225" s="19"/>
      <c r="BB225" s="19"/>
      <c r="BC225" s="19"/>
      <c r="BD225" s="19"/>
      <c r="BE225" s="19"/>
      <c r="BF225" s="97"/>
      <c r="BG225" s="19"/>
      <c r="BH225" s="19"/>
      <c r="BI225" s="19"/>
      <c r="BJ225" s="19"/>
      <c r="BK225" s="19"/>
      <c r="BL225" s="19"/>
      <c r="BM225" s="19"/>
      <c r="BN225" s="97"/>
      <c r="BO225" s="19"/>
      <c r="BP225" s="19"/>
      <c r="BQ225" s="19"/>
      <c r="BR225" s="48"/>
      <c r="BS225" s="48"/>
      <c r="BT225" s="48"/>
      <c r="BU225" s="53"/>
      <c r="BV225" s="48"/>
      <c r="BW225" s="48"/>
      <c r="BX225" s="48"/>
      <c r="BY225" s="53"/>
      <c r="BZ225" s="48"/>
      <c r="CA225" s="48"/>
      <c r="CB225" s="48"/>
      <c r="CC225" s="53"/>
      <c r="CD225" s="48"/>
      <c r="CE225" s="48"/>
      <c r="CF225" s="48"/>
      <c r="CG225" s="53"/>
      <c r="CH225" s="48"/>
      <c r="CI225" s="48"/>
      <c r="CJ225" s="48"/>
      <c r="CK225" s="53"/>
      <c r="CL225" s="48"/>
      <c r="CM225" s="48"/>
      <c r="CN225" s="48"/>
      <c r="CO225" s="53"/>
      <c r="CP225" s="48">
        <f t="shared" si="25"/>
        <v>0</v>
      </c>
      <c r="CQ225" s="48">
        <f t="shared" si="26"/>
        <v>0</v>
      </c>
      <c r="CR225" s="48">
        <f t="shared" si="27"/>
        <v>0</v>
      </c>
      <c r="CS225" s="53"/>
      <c r="CT225" s="56"/>
      <c r="CU225" s="56"/>
      <c r="CV225" s="56"/>
      <c r="CW225" s="56"/>
      <c r="CX225" s="52"/>
      <c r="CY225" s="52"/>
      <c r="CZ225" s="52"/>
    </row>
    <row r="226" spans="1:108" x14ac:dyDescent="0.2">
      <c r="A226" s="56">
        <v>1</v>
      </c>
      <c r="B226" s="66" t="s">
        <v>291</v>
      </c>
      <c r="C226" s="56"/>
      <c r="D226" s="95" t="s">
        <v>348</v>
      </c>
      <c r="E226" s="32">
        <v>42736</v>
      </c>
      <c r="F226" s="32">
        <v>43100</v>
      </c>
      <c r="G226" s="60" t="s">
        <v>24</v>
      </c>
      <c r="H226" s="48">
        <v>42400</v>
      </c>
      <c r="I226" s="56"/>
      <c r="J226" s="56">
        <v>9955.64</v>
      </c>
      <c r="K226" s="37">
        <f t="shared" si="24"/>
        <v>132212.51999999999</v>
      </c>
      <c r="L226" s="56">
        <v>56905.919999999998</v>
      </c>
      <c r="M226" s="56">
        <v>39399.360000000001</v>
      </c>
      <c r="N226" s="56">
        <v>35907.24</v>
      </c>
      <c r="O226" s="56">
        <v>119841.03</v>
      </c>
      <c r="P226" s="37">
        <f t="shared" si="23"/>
        <v>119841.03</v>
      </c>
      <c r="Q226" s="37"/>
      <c r="R226" s="37"/>
      <c r="S226" s="37"/>
      <c r="T226" s="37"/>
      <c r="U226" s="37"/>
      <c r="V226" s="48">
        <v>48700</v>
      </c>
      <c r="W226" s="56"/>
      <c r="X226" s="56">
        <v>22327.13</v>
      </c>
      <c r="Y226" s="82">
        <v>746.2</v>
      </c>
      <c r="Z226" s="5">
        <f>SUM(AA226:AE226)</f>
        <v>15.11</v>
      </c>
      <c r="AA226" s="33">
        <v>0</v>
      </c>
      <c r="AB226" s="56">
        <v>3.39</v>
      </c>
      <c r="AC226" s="56">
        <v>3.52</v>
      </c>
      <c r="AD226" s="33">
        <v>4.2</v>
      </c>
      <c r="AE226" s="33">
        <v>4</v>
      </c>
      <c r="AF226" s="56"/>
      <c r="AG226" s="56"/>
      <c r="AH226" s="56"/>
      <c r="AI226" s="56"/>
      <c r="AJ226" s="56"/>
      <c r="AK226" s="56"/>
      <c r="AL226" s="56">
        <v>10112.4</v>
      </c>
      <c r="AM226" s="56"/>
      <c r="AN226" s="56"/>
      <c r="AO226" s="56">
        <v>29126.37</v>
      </c>
      <c r="AP226" s="56">
        <v>2095.83</v>
      </c>
      <c r="AQ226" s="56">
        <v>86504.62</v>
      </c>
      <c r="AR226" s="56">
        <v>75683.66</v>
      </c>
      <c r="AS226" s="56">
        <v>16497.900000000001</v>
      </c>
      <c r="AT226" s="56">
        <v>2134.4740000000002</v>
      </c>
      <c r="AU226" s="56">
        <v>63565.06</v>
      </c>
      <c r="AV226" s="56">
        <v>56845.19</v>
      </c>
      <c r="AW226" s="56">
        <v>10758.37</v>
      </c>
      <c r="AX226" s="56">
        <v>0</v>
      </c>
      <c r="AY226" s="56">
        <v>0</v>
      </c>
      <c r="AZ226" s="56">
        <v>0</v>
      </c>
      <c r="BA226" s="56">
        <v>0</v>
      </c>
      <c r="BB226" s="56">
        <v>0</v>
      </c>
      <c r="BC226" s="56">
        <v>0</v>
      </c>
      <c r="BD226" s="56">
        <v>0</v>
      </c>
      <c r="BE226" s="56">
        <v>0</v>
      </c>
      <c r="BF226" s="96">
        <v>25565</v>
      </c>
      <c r="BG226" s="56">
        <v>62186.07</v>
      </c>
      <c r="BH226" s="56">
        <v>46052.15</v>
      </c>
      <c r="BI226" s="56">
        <v>16133.92</v>
      </c>
      <c r="BJ226" s="56">
        <v>0</v>
      </c>
      <c r="BK226" s="56">
        <v>0</v>
      </c>
      <c r="BL226" s="56">
        <v>0</v>
      </c>
      <c r="BM226" s="56">
        <v>0</v>
      </c>
      <c r="BN226" s="96">
        <v>87.144000000000005</v>
      </c>
      <c r="BO226" s="56">
        <v>7036.46</v>
      </c>
      <c r="BP226" s="56">
        <v>5995.7</v>
      </c>
      <c r="BQ226" s="56">
        <v>1437.72</v>
      </c>
      <c r="BR226" s="48">
        <f>SUM(BR281)/AQ279*AQ226</f>
        <v>81818.768281238634</v>
      </c>
      <c r="BS226" s="48">
        <f>SUM(BS281)/AR279*AR226</f>
        <v>79306.938456274351</v>
      </c>
      <c r="BT226" s="48">
        <f>SUM(BT281)/AS279*AS226</f>
        <v>2145.4921471355533</v>
      </c>
      <c r="BU226" s="53"/>
      <c r="BV226" s="48">
        <f>SUM(BV281)/AU279*AU226</f>
        <v>64036.48401606502</v>
      </c>
      <c r="BW226" s="48">
        <f>SUM(BW281)/AV279*AV226</f>
        <v>60836.982291869499</v>
      </c>
      <c r="BX226" s="48">
        <f>SUM(BX281)/AW279*AW226</f>
        <v>2528.2744851418347</v>
      </c>
      <c r="BY226" s="53"/>
      <c r="BZ226" s="48">
        <f>SUM(BZ281)/AY279*AY226</f>
        <v>0</v>
      </c>
      <c r="CA226" s="48">
        <f>SUM(CA281)/AZ279*AZ226</f>
        <v>0</v>
      </c>
      <c r="CB226" s="48">
        <f>SUM(CB281)/BA279*BA226</f>
        <v>0</v>
      </c>
      <c r="CC226" s="53"/>
      <c r="CD226" s="48">
        <f>SUM(CD281)/BC279*BC226</f>
        <v>0</v>
      </c>
      <c r="CE226" s="48">
        <f>SUM(CE281)/BD279*BD226</f>
        <v>0</v>
      </c>
      <c r="CF226" s="48">
        <f>SUM(CF281)/BE279*BE226</f>
        <v>0</v>
      </c>
      <c r="CG226" s="53"/>
      <c r="CH226" s="48">
        <f>SUM(CH281)/BG279*BG226</f>
        <v>66519.192743784122</v>
      </c>
      <c r="CI226" s="48">
        <f>SUM(CI281)/BH279*BH226</f>
        <v>58324.980446304158</v>
      </c>
      <c r="CJ226" s="48">
        <f>SUM(CJ281)/BI279*BI226</f>
        <v>3309.6914205313637</v>
      </c>
      <c r="CK226" s="53"/>
      <c r="CL226" s="48">
        <f>SUM(CL281)/BK279*BK226</f>
        <v>0</v>
      </c>
      <c r="CM226" s="48">
        <f>SUM(CM281)/BL279*BL226</f>
        <v>0</v>
      </c>
      <c r="CN226" s="48">
        <f>SUM(CN281)/BM279*BM226</f>
        <v>0</v>
      </c>
      <c r="CO226" s="53"/>
      <c r="CP226" s="48">
        <f t="shared" si="25"/>
        <v>87.144000000000005</v>
      </c>
      <c r="CQ226" s="48">
        <f t="shared" si="26"/>
        <v>87.144000000000005</v>
      </c>
      <c r="CR226" s="48">
        <f t="shared" si="27"/>
        <v>0</v>
      </c>
      <c r="CS226" s="53"/>
      <c r="CT226" s="56">
        <v>1</v>
      </c>
      <c r="CU226" s="56">
        <v>1</v>
      </c>
      <c r="CV226" s="56">
        <v>0</v>
      </c>
      <c r="CW226" s="56">
        <v>1443.69</v>
      </c>
      <c r="CX226" s="52"/>
      <c r="CY226" s="52">
        <v>1</v>
      </c>
      <c r="CZ226" s="52">
        <v>12130.09</v>
      </c>
    </row>
    <row r="227" spans="1:108" s="22" customFormat="1" x14ac:dyDescent="0.2">
      <c r="A227" s="60">
        <v>2</v>
      </c>
      <c r="B227" s="87" t="s">
        <v>292</v>
      </c>
      <c r="C227" s="60"/>
      <c r="D227" s="60" t="s">
        <v>20</v>
      </c>
      <c r="E227" s="32">
        <v>42736</v>
      </c>
      <c r="F227" s="32">
        <v>43100</v>
      </c>
      <c r="G227" s="60" t="s">
        <v>20</v>
      </c>
      <c r="H227" s="49">
        <v>-4200</v>
      </c>
      <c r="I227" s="60"/>
      <c r="J227" s="60">
        <v>1611.7</v>
      </c>
      <c r="K227" s="37">
        <f t="shared" si="24"/>
        <v>39741.360000000001</v>
      </c>
      <c r="L227" s="60">
        <v>17105.04</v>
      </c>
      <c r="M227" s="60">
        <v>11843.04</v>
      </c>
      <c r="N227" s="60">
        <v>10793.28</v>
      </c>
      <c r="O227" s="60">
        <v>38805.519999999997</v>
      </c>
      <c r="P227" s="38">
        <f t="shared" si="23"/>
        <v>38805.519999999997</v>
      </c>
      <c r="Q227" s="38"/>
      <c r="R227" s="38"/>
      <c r="S227" s="38"/>
      <c r="T227" s="38"/>
      <c r="U227" s="38"/>
      <c r="V227" s="49">
        <v>8000</v>
      </c>
      <c r="W227" s="60"/>
      <c r="X227" s="60">
        <v>2547.54</v>
      </c>
      <c r="Y227" s="93">
        <f>SUM(Y225:Y226)</f>
        <v>746.2</v>
      </c>
      <c r="Z227" s="94">
        <f>SUM(AA227:AE227)</f>
        <v>15.11</v>
      </c>
      <c r="AA227" s="46">
        <v>0</v>
      </c>
      <c r="AB227" s="60">
        <v>3.39</v>
      </c>
      <c r="AC227" s="60">
        <v>3.52</v>
      </c>
      <c r="AD227" s="46">
        <v>4.2</v>
      </c>
      <c r="AE227" s="46">
        <v>4</v>
      </c>
      <c r="AF227" s="60"/>
      <c r="AG227" s="60"/>
      <c r="AH227" s="60"/>
      <c r="AI227" s="60"/>
      <c r="AJ227" s="38">
        <f>SUM(AJ225:AJ226)</f>
        <v>0</v>
      </c>
      <c r="AK227" s="60"/>
      <c r="AL227" s="60">
        <v>617.61</v>
      </c>
      <c r="AM227" s="60"/>
      <c r="AN227" s="60"/>
      <c r="AO227" s="60">
        <v>972.32</v>
      </c>
      <c r="AP227" s="60">
        <v>212.69</v>
      </c>
      <c r="AQ227" s="60">
        <v>8111.24</v>
      </c>
      <c r="AR227" s="60">
        <v>8117.98</v>
      </c>
      <c r="AS227" s="60">
        <v>298.88</v>
      </c>
      <c r="AT227" s="60">
        <v>212.685</v>
      </c>
      <c r="AU227" s="60">
        <v>6181.39</v>
      </c>
      <c r="AV227" s="60">
        <v>6160.7</v>
      </c>
      <c r="AW227" s="60">
        <v>240</v>
      </c>
      <c r="AX227" s="60">
        <v>0</v>
      </c>
      <c r="AY227" s="60">
        <v>0</v>
      </c>
      <c r="AZ227" s="60">
        <v>0</v>
      </c>
      <c r="BA227" s="60">
        <v>0</v>
      </c>
      <c r="BB227" s="60">
        <v>0</v>
      </c>
      <c r="BC227" s="60">
        <v>0</v>
      </c>
      <c r="BD227" s="60">
        <v>0</v>
      </c>
      <c r="BE227" s="60">
        <v>0</v>
      </c>
      <c r="BF227" s="36">
        <v>5614</v>
      </c>
      <c r="BG227" s="60">
        <v>13275.96</v>
      </c>
      <c r="BH227" s="60">
        <v>11975.16</v>
      </c>
      <c r="BI227" s="60">
        <v>1300.8</v>
      </c>
      <c r="BJ227" s="60">
        <v>0</v>
      </c>
      <c r="BK227" s="60">
        <v>0</v>
      </c>
      <c r="BL227" s="60">
        <v>0</v>
      </c>
      <c r="BM227" s="60">
        <v>0</v>
      </c>
      <c r="BN227" s="36">
        <v>26.675999999999998</v>
      </c>
      <c r="BO227" s="60">
        <v>2152.98</v>
      </c>
      <c r="BP227" s="60">
        <v>2116.4499999999998</v>
      </c>
      <c r="BQ227" s="60">
        <v>129.21</v>
      </c>
      <c r="BR227" s="48">
        <f>SUM(BR281)/AQ279*AQ227</f>
        <v>7671.8638384113365</v>
      </c>
      <c r="BS227" s="48">
        <f>SUM(BS281)/AR279*AR227</f>
        <v>8506.6200584018534</v>
      </c>
      <c r="BT227" s="48">
        <f>SUM(BT281)/AS279*AS227</f>
        <v>38.868261593043606</v>
      </c>
      <c r="BU227" s="52"/>
      <c r="BV227" s="48">
        <f>SUM(BV281)/AU279*AU227</f>
        <v>6227.2336710146137</v>
      </c>
      <c r="BW227" s="48">
        <f>SUM(BW281)/AV279*AV227</f>
        <v>6593.3176897732319</v>
      </c>
      <c r="BX227" s="48">
        <f>SUM(BX281)/AW279*AW227</f>
        <v>56.401283506148268</v>
      </c>
      <c r="BY227" s="52"/>
      <c r="BZ227" s="48">
        <f>SUM(BZ281)/AY279*AY227</f>
        <v>0</v>
      </c>
      <c r="CA227" s="48">
        <f>SUM(CA281)/AZ279*AZ227</f>
        <v>0</v>
      </c>
      <c r="CB227" s="48">
        <f>SUM(CB281)/BA279*BA227</f>
        <v>0</v>
      </c>
      <c r="CC227" s="52"/>
      <c r="CD227" s="48">
        <f>SUM(CD281)/BC279*BC227</f>
        <v>0</v>
      </c>
      <c r="CE227" s="48">
        <f>SUM(CE281)/BD279*BD227</f>
        <v>0</v>
      </c>
      <c r="CF227" s="48">
        <f>SUM(CF281)/BE279*BE227</f>
        <v>0</v>
      </c>
      <c r="CG227" s="52"/>
      <c r="CH227" s="48">
        <f>SUM(CH281)/BG279*BG227</f>
        <v>14201.028334782502</v>
      </c>
      <c r="CI227" s="48">
        <f>SUM(CI281)/BH279*BH227</f>
        <v>15166.522580191449</v>
      </c>
      <c r="CJ227" s="48">
        <f>SUM(CJ281)/BI279*BI227</f>
        <v>266.84442465483886</v>
      </c>
      <c r="CK227" s="52"/>
      <c r="CL227" s="48">
        <f>SUM(CL281)/BK279*BK227</f>
        <v>0</v>
      </c>
      <c r="CM227" s="48">
        <f>SUM(CM281)/BL279*BL227</f>
        <v>0</v>
      </c>
      <c r="CN227" s="48">
        <f>SUM(CN281)/BM279*BM227</f>
        <v>0</v>
      </c>
      <c r="CO227" s="52"/>
      <c r="CP227" s="48">
        <f t="shared" si="25"/>
        <v>26.675999999999998</v>
      </c>
      <c r="CQ227" s="48">
        <f t="shared" si="26"/>
        <v>26.675999999999998</v>
      </c>
      <c r="CR227" s="48">
        <f t="shared" si="27"/>
        <v>0</v>
      </c>
      <c r="CS227" s="52"/>
      <c r="CT227" s="60"/>
      <c r="CU227" s="60"/>
      <c r="CV227" s="60"/>
      <c r="CW227" s="60"/>
      <c r="CX227" s="52"/>
      <c r="CY227" s="52"/>
      <c r="CZ227" s="52"/>
      <c r="DA227" s="47"/>
      <c r="DB227" s="47"/>
      <c r="DC227" s="47"/>
      <c r="DD227" s="47"/>
    </row>
    <row r="228" spans="1:108" s="16" customFormat="1" ht="25.5" x14ac:dyDescent="0.2">
      <c r="A228" s="56"/>
      <c r="B228" s="65" t="s">
        <v>338</v>
      </c>
      <c r="C228" s="19"/>
      <c r="D228" s="19"/>
      <c r="E228" s="19"/>
      <c r="F228" s="19"/>
      <c r="G228" s="19"/>
      <c r="H228" s="51"/>
      <c r="I228" s="56"/>
      <c r="J228" s="56"/>
      <c r="K228" s="41"/>
      <c r="L228" s="56"/>
      <c r="M228" s="56"/>
      <c r="N228" s="56"/>
      <c r="O228" s="56"/>
      <c r="P228" s="37"/>
      <c r="Q228" s="41"/>
      <c r="R228" s="41"/>
      <c r="S228" s="41"/>
      <c r="T228" s="41"/>
      <c r="U228" s="41"/>
      <c r="V228" s="51"/>
      <c r="W228" s="56"/>
      <c r="X228" s="56"/>
      <c r="Y228" s="80"/>
      <c r="Z228" s="3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56"/>
      <c r="AL228" s="56"/>
      <c r="AM228" s="56"/>
      <c r="AN228" s="56"/>
      <c r="AO228" s="56"/>
      <c r="AP228" s="56"/>
      <c r="AQ228" s="56"/>
      <c r="AR228" s="56"/>
      <c r="AS228" s="56"/>
      <c r="AT228" s="56"/>
      <c r="AU228" s="56"/>
      <c r="AV228" s="56"/>
      <c r="AW228" s="56"/>
      <c r="AX228" s="56"/>
      <c r="AY228" s="56"/>
      <c r="AZ228" s="56"/>
      <c r="BA228" s="56"/>
      <c r="BB228" s="56"/>
      <c r="BC228" s="56"/>
      <c r="BD228" s="56"/>
      <c r="BE228" s="56"/>
      <c r="BF228" s="96"/>
      <c r="BG228" s="56"/>
      <c r="BH228" s="56"/>
      <c r="BI228" s="56"/>
      <c r="BJ228" s="56"/>
      <c r="BK228" s="56"/>
      <c r="BL228" s="56"/>
      <c r="BM228" s="56"/>
      <c r="BN228" s="96"/>
      <c r="BO228" s="56"/>
      <c r="BP228" s="56"/>
      <c r="BQ228" s="56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48">
        <f t="shared" si="25"/>
        <v>0</v>
      </c>
      <c r="CQ228" s="48">
        <f t="shared" si="26"/>
        <v>0</v>
      </c>
      <c r="CR228" s="48">
        <f t="shared" si="27"/>
        <v>0</v>
      </c>
      <c r="CS228" s="3"/>
      <c r="CT228" s="19"/>
      <c r="CU228" s="19"/>
      <c r="CV228" s="19"/>
      <c r="CW228" s="19"/>
      <c r="CX228" s="52"/>
      <c r="CY228" s="52"/>
      <c r="CZ228" s="52"/>
      <c r="DA228" s="17"/>
      <c r="DB228" s="17"/>
      <c r="DC228" s="17"/>
      <c r="DD228" s="17"/>
    </row>
    <row r="229" spans="1:108" x14ac:dyDescent="0.2">
      <c r="A229" s="56">
        <v>1</v>
      </c>
      <c r="B229" s="66" t="s">
        <v>293</v>
      </c>
      <c r="C229" s="56"/>
      <c r="D229" s="95" t="s">
        <v>348</v>
      </c>
      <c r="E229" s="32">
        <v>42736</v>
      </c>
      <c r="F229" s="32">
        <v>43100</v>
      </c>
      <c r="G229" s="60" t="s">
        <v>24</v>
      </c>
      <c r="H229" s="48">
        <v>64900</v>
      </c>
      <c r="I229" s="56"/>
      <c r="J229" s="56">
        <v>92187.520000000004</v>
      </c>
      <c r="K229" s="37">
        <f t="shared" si="24"/>
        <v>549546.25</v>
      </c>
      <c r="L229" s="56">
        <v>284825.99</v>
      </c>
      <c r="M229" s="56">
        <v>164707.29</v>
      </c>
      <c r="N229" s="56">
        <v>100012.97</v>
      </c>
      <c r="O229" s="56">
        <v>532437.53</v>
      </c>
      <c r="P229" s="37">
        <f t="shared" si="23"/>
        <v>532437.53</v>
      </c>
      <c r="Q229" s="37"/>
      <c r="R229" s="37"/>
      <c r="S229" s="37"/>
      <c r="T229" s="37"/>
      <c r="U229" s="37"/>
      <c r="V229" s="48">
        <v>-180200</v>
      </c>
      <c r="W229" s="56"/>
      <c r="X229" s="56">
        <v>109296.24</v>
      </c>
      <c r="Y229" s="82">
        <v>551.4</v>
      </c>
      <c r="Z229" s="5">
        <f>SUM(AA229:AE229)</f>
        <v>22.43</v>
      </c>
      <c r="AA229" s="33">
        <v>0</v>
      </c>
      <c r="AB229" s="56">
        <v>4.93</v>
      </c>
      <c r="AC229" s="56">
        <v>7.1</v>
      </c>
      <c r="AD229" s="33">
        <v>4.2</v>
      </c>
      <c r="AE229" s="33">
        <v>6.2</v>
      </c>
      <c r="AF229" s="56"/>
      <c r="AG229" s="56"/>
      <c r="AH229" s="56"/>
      <c r="AI229" s="56"/>
      <c r="AJ229" s="56"/>
      <c r="AK229" s="56"/>
      <c r="AL229" s="56">
        <v>211412.41</v>
      </c>
      <c r="AM229" s="56"/>
      <c r="AN229" s="56"/>
      <c r="AO229" s="56">
        <v>252601.16</v>
      </c>
      <c r="AP229" s="56">
        <v>2718.37</v>
      </c>
      <c r="AQ229" s="56">
        <v>117257.73</v>
      </c>
      <c r="AR229" s="56">
        <v>105993.29</v>
      </c>
      <c r="AS229" s="56">
        <v>32703</v>
      </c>
      <c r="AT229" s="56">
        <v>4236.9709999999995</v>
      </c>
      <c r="AU229" s="56">
        <v>99977.97</v>
      </c>
      <c r="AV229" s="56">
        <v>99924.18</v>
      </c>
      <c r="AW229" s="56">
        <v>25776.880000000001</v>
      </c>
      <c r="AX229" s="56">
        <v>490.39299999999997</v>
      </c>
      <c r="AY229" s="56">
        <v>781407.92</v>
      </c>
      <c r="AZ229" s="56">
        <v>753726.02</v>
      </c>
      <c r="BA229" s="56">
        <v>191932.66</v>
      </c>
      <c r="BB229" s="56">
        <v>1506.473</v>
      </c>
      <c r="BC229" s="56">
        <v>200276.49</v>
      </c>
      <c r="BD229" s="56">
        <v>213507.54</v>
      </c>
      <c r="BE229" s="56">
        <v>43798.57</v>
      </c>
      <c r="BF229" s="96">
        <v>48669.089</v>
      </c>
      <c r="BG229" s="56">
        <v>120414.36</v>
      </c>
      <c r="BH229" s="56">
        <v>102582.27</v>
      </c>
      <c r="BI229" s="56">
        <v>17832.09</v>
      </c>
      <c r="BJ229" s="56">
        <v>0</v>
      </c>
      <c r="BK229" s="56">
        <v>0</v>
      </c>
      <c r="BL229" s="56">
        <v>0</v>
      </c>
      <c r="BM229" s="56">
        <v>0</v>
      </c>
      <c r="BN229" s="96">
        <v>0</v>
      </c>
      <c r="BO229" s="56">
        <v>0</v>
      </c>
      <c r="BP229" s="56">
        <v>0</v>
      </c>
      <c r="BQ229" s="56">
        <v>0</v>
      </c>
      <c r="BR229" s="48">
        <f>SUM(BR281)/AQ279*AQ229</f>
        <v>110906.01912422762</v>
      </c>
      <c r="BS229" s="48">
        <f>SUM(BS281)/AR279*AR229</f>
        <v>111067.61124935078</v>
      </c>
      <c r="BT229" s="48">
        <f>SUM(BT281)/AS279*AS229</f>
        <v>4252.9067146590769</v>
      </c>
      <c r="BU229" s="53"/>
      <c r="BV229" s="48">
        <f>SUM(BV281)/AU279*AU229</f>
        <v>100719.44678198414</v>
      </c>
      <c r="BW229" s="48">
        <f>SUM(BW281)/AV279*AV229</f>
        <v>106941.07222070293</v>
      </c>
      <c r="BX229" s="48">
        <f>SUM(BX281)/AW279*AW229</f>
        <v>6057.7046532665136</v>
      </c>
      <c r="BY229" s="53"/>
      <c r="BZ229" s="48">
        <f>SUM(BZ281)/AY279*AY229</f>
        <v>784972.69075613224</v>
      </c>
      <c r="CA229" s="48">
        <f>SUM(CA281)/AZ279*AZ229</f>
        <v>767113.96595572773</v>
      </c>
      <c r="CB229" s="48">
        <f>SUM(CB281)/BA279*BA229</f>
        <v>57531.361865615509</v>
      </c>
      <c r="CC229" s="53"/>
      <c r="CD229" s="48">
        <f>SUM(CD281)/BC279*BC229</f>
        <v>202221.82978214379</v>
      </c>
      <c r="CE229" s="48">
        <f>SUM(CE281)/BD279*BD229</f>
        <v>198077.68203223951</v>
      </c>
      <c r="CF229" s="48">
        <f>SUM(CF281)/BE279*BE229</f>
        <v>8487.5672833472272</v>
      </c>
      <c r="CG229" s="53"/>
      <c r="CH229" s="48">
        <f>SUM(CH281)/BG279*BG229</f>
        <v>128804.82754352235</v>
      </c>
      <c r="CI229" s="48">
        <f>SUM(CI281)/BH279*BH229</f>
        <v>129920.29453320842</v>
      </c>
      <c r="CJ229" s="48">
        <f>SUM(CJ281)/BI279*BI229</f>
        <v>3658.0518115339064</v>
      </c>
      <c r="CK229" s="53"/>
      <c r="CL229" s="48">
        <f>SUM(CL281)/BK279*BK229</f>
        <v>0</v>
      </c>
      <c r="CM229" s="48">
        <f>SUM(CM281)/BL279*BL229</f>
        <v>0</v>
      </c>
      <c r="CN229" s="48">
        <f>SUM(CN281)/BM279*BM229</f>
        <v>0</v>
      </c>
      <c r="CO229" s="53"/>
      <c r="CP229" s="48">
        <f t="shared" si="25"/>
        <v>0</v>
      </c>
      <c r="CQ229" s="48">
        <f t="shared" si="26"/>
        <v>0</v>
      </c>
      <c r="CR229" s="48">
        <f t="shared" si="27"/>
        <v>0</v>
      </c>
      <c r="CS229" s="53"/>
      <c r="CT229" s="56">
        <v>2</v>
      </c>
      <c r="CU229" s="56">
        <v>2</v>
      </c>
      <c r="CV229" s="56">
        <v>0</v>
      </c>
      <c r="CW229" s="56">
        <v>2014.27</v>
      </c>
      <c r="CX229" s="52"/>
      <c r="CY229" s="52">
        <v>9</v>
      </c>
      <c r="CZ229" s="52">
        <v>131570.46</v>
      </c>
    </row>
    <row r="230" spans="1:108" x14ac:dyDescent="0.2">
      <c r="A230" s="56"/>
      <c r="B230" s="65" t="s">
        <v>339</v>
      </c>
      <c r="C230" s="56"/>
      <c r="D230" s="56"/>
      <c r="E230" s="32"/>
      <c r="F230" s="32"/>
      <c r="G230" s="60"/>
      <c r="H230" s="48"/>
      <c r="I230" s="56"/>
      <c r="J230" s="56"/>
      <c r="K230" s="37"/>
      <c r="L230" s="56"/>
      <c r="M230" s="56"/>
      <c r="N230" s="56"/>
      <c r="O230" s="56"/>
      <c r="P230" s="37"/>
      <c r="Q230" s="37"/>
      <c r="R230" s="37"/>
      <c r="S230" s="37"/>
      <c r="T230" s="37"/>
      <c r="U230" s="37"/>
      <c r="V230" s="48"/>
      <c r="W230" s="56"/>
      <c r="X230" s="56"/>
      <c r="Y230" s="82">
        <v>567.29999999999995</v>
      </c>
      <c r="Z230" s="5"/>
      <c r="AA230" s="33"/>
      <c r="AB230" s="56"/>
      <c r="AC230" s="56"/>
      <c r="AD230" s="56"/>
      <c r="AE230" s="33"/>
      <c r="AF230" s="56"/>
      <c r="AG230" s="56"/>
      <c r="AH230" s="56"/>
      <c r="AI230" s="56"/>
      <c r="AJ230" s="56"/>
      <c r="AK230" s="56"/>
      <c r="AL230" s="56"/>
      <c r="AM230" s="56"/>
      <c r="AN230" s="56"/>
      <c r="AO230" s="56"/>
      <c r="AP230" s="56"/>
      <c r="AQ230" s="56"/>
      <c r="AR230" s="56"/>
      <c r="AS230" s="56"/>
      <c r="AT230" s="56"/>
      <c r="AU230" s="56"/>
      <c r="AV230" s="56"/>
      <c r="AW230" s="56"/>
      <c r="AX230" s="56"/>
      <c r="AY230" s="56"/>
      <c r="AZ230" s="56"/>
      <c r="BA230" s="56"/>
      <c r="BB230" s="56"/>
      <c r="BC230" s="56"/>
      <c r="BD230" s="56"/>
      <c r="BE230" s="56"/>
      <c r="BF230" s="96"/>
      <c r="BG230" s="56"/>
      <c r="BH230" s="56"/>
      <c r="BI230" s="56"/>
      <c r="BJ230" s="56"/>
      <c r="BK230" s="56"/>
      <c r="BL230" s="56"/>
      <c r="BM230" s="56"/>
      <c r="BN230" s="96"/>
      <c r="BO230" s="56"/>
      <c r="BP230" s="56"/>
      <c r="BQ230" s="56"/>
      <c r="BR230" s="48"/>
      <c r="BS230" s="48"/>
      <c r="BT230" s="48"/>
      <c r="BU230" s="53"/>
      <c r="BV230" s="48"/>
      <c r="BW230" s="48"/>
      <c r="BX230" s="48"/>
      <c r="BY230" s="53"/>
      <c r="BZ230" s="48"/>
      <c r="CA230" s="48"/>
      <c r="CB230" s="48"/>
      <c r="CC230" s="53"/>
      <c r="CD230" s="48"/>
      <c r="CE230" s="48"/>
      <c r="CF230" s="48"/>
      <c r="CG230" s="53"/>
      <c r="CH230" s="48"/>
      <c r="CI230" s="48"/>
      <c r="CJ230" s="48"/>
      <c r="CK230" s="53"/>
      <c r="CL230" s="48"/>
      <c r="CM230" s="48"/>
      <c r="CN230" s="48"/>
      <c r="CO230" s="53"/>
      <c r="CP230" s="48">
        <f t="shared" si="25"/>
        <v>0</v>
      </c>
      <c r="CQ230" s="48">
        <f t="shared" si="26"/>
        <v>0</v>
      </c>
      <c r="CR230" s="48">
        <f t="shared" si="27"/>
        <v>0</v>
      </c>
      <c r="CS230" s="53"/>
      <c r="CT230" s="56"/>
      <c r="CU230" s="56"/>
      <c r="CV230" s="56"/>
      <c r="CW230" s="56"/>
      <c r="CX230" s="52"/>
      <c r="CY230" s="52"/>
      <c r="CZ230" s="52"/>
    </row>
    <row r="231" spans="1:108" ht="25.5" x14ac:dyDescent="0.2">
      <c r="A231" s="56">
        <v>1</v>
      </c>
      <c r="B231" s="66" t="s">
        <v>294</v>
      </c>
      <c r="C231" s="56"/>
      <c r="D231" s="95" t="s">
        <v>348</v>
      </c>
      <c r="E231" s="32">
        <v>42736</v>
      </c>
      <c r="F231" s="32">
        <v>43100</v>
      </c>
      <c r="G231" s="60" t="s">
        <v>24</v>
      </c>
      <c r="H231" s="48">
        <v>25200</v>
      </c>
      <c r="I231" s="56"/>
      <c r="J231" s="56">
        <v>15062.7</v>
      </c>
      <c r="K231" s="37">
        <f t="shared" si="24"/>
        <v>88838.7</v>
      </c>
      <c r="L231" s="56">
        <v>38237.339999999997</v>
      </c>
      <c r="M231" s="56">
        <v>26473.919999999998</v>
      </c>
      <c r="N231" s="56">
        <v>24127.439999999999</v>
      </c>
      <c r="O231" s="56">
        <v>78341.62</v>
      </c>
      <c r="P231" s="37">
        <f t="shared" si="23"/>
        <v>78341.62</v>
      </c>
      <c r="Q231" s="37"/>
      <c r="R231" s="37"/>
      <c r="S231" s="37"/>
      <c r="T231" s="37"/>
      <c r="U231" s="37"/>
      <c r="V231" s="48">
        <v>33700</v>
      </c>
      <c r="W231" s="56"/>
      <c r="X231" s="56">
        <v>25559.78</v>
      </c>
      <c r="Y231" s="82">
        <v>567.20000000000005</v>
      </c>
      <c r="Z231" s="5">
        <f t="shared" ref="Z231:Z240" si="30">SUM(AA231:AE231)</f>
        <v>15.11</v>
      </c>
      <c r="AA231" s="33">
        <v>0</v>
      </c>
      <c r="AB231" s="56">
        <v>3.39</v>
      </c>
      <c r="AC231" s="56">
        <v>3.52</v>
      </c>
      <c r="AD231" s="33">
        <v>4.2</v>
      </c>
      <c r="AE231" s="33">
        <v>4</v>
      </c>
      <c r="AF231" s="56"/>
      <c r="AG231" s="56"/>
      <c r="AH231" s="56"/>
      <c r="AI231" s="56"/>
      <c r="AJ231" s="56"/>
      <c r="AK231" s="56"/>
      <c r="AL231" s="56">
        <v>13542.27</v>
      </c>
      <c r="AM231" s="56"/>
      <c r="AN231" s="56"/>
      <c r="AO231" s="56">
        <v>26998.94</v>
      </c>
      <c r="AP231" s="56">
        <v>685.05</v>
      </c>
      <c r="AQ231" s="56">
        <v>31033.91</v>
      </c>
      <c r="AR231" s="56">
        <v>22967.33</v>
      </c>
      <c r="AS231" s="56">
        <v>16096.49</v>
      </c>
      <c r="AT231" s="56">
        <v>685.05399999999997</v>
      </c>
      <c r="AU231" s="56">
        <v>19886.310000000001</v>
      </c>
      <c r="AV231" s="56">
        <v>15462.29</v>
      </c>
      <c r="AW231" s="56">
        <v>9664.19</v>
      </c>
      <c r="AX231" s="56">
        <v>0</v>
      </c>
      <c r="AY231" s="56">
        <v>0</v>
      </c>
      <c r="AZ231" s="56">
        <v>0</v>
      </c>
      <c r="BA231" s="56">
        <v>0</v>
      </c>
      <c r="BB231" s="56">
        <v>0</v>
      </c>
      <c r="BC231" s="56">
        <v>0</v>
      </c>
      <c r="BD231" s="56">
        <v>0</v>
      </c>
      <c r="BE231" s="56">
        <v>0</v>
      </c>
      <c r="BF231" s="96">
        <v>8737</v>
      </c>
      <c r="BG231" s="56">
        <v>23027.19</v>
      </c>
      <c r="BH231" s="56">
        <v>13870.68</v>
      </c>
      <c r="BI231" s="56">
        <v>9156.51</v>
      </c>
      <c r="BJ231" s="56">
        <v>0</v>
      </c>
      <c r="BK231" s="56">
        <v>0</v>
      </c>
      <c r="BL231" s="56">
        <v>0</v>
      </c>
      <c r="BM231" s="56">
        <v>0</v>
      </c>
      <c r="BN231" s="96">
        <v>30.922999999999998</v>
      </c>
      <c r="BO231" s="56">
        <v>2495.5300000000002</v>
      </c>
      <c r="BP231" s="56">
        <v>2134.54</v>
      </c>
      <c r="BQ231" s="56">
        <v>633.17999999999995</v>
      </c>
      <c r="BR231" s="48">
        <f>SUM(BR281)/AQ279*AQ231</f>
        <v>29352.840243108571</v>
      </c>
      <c r="BS231" s="48">
        <f>SUM(BS281)/AR279*AR231</f>
        <v>24066.867627899388</v>
      </c>
      <c r="BT231" s="48">
        <f>SUM(BT281)/AS279*AS231</f>
        <v>2093.2902303593764</v>
      </c>
      <c r="BU231" s="53"/>
      <c r="BV231" s="48">
        <f>SUM(BV281)/AU279*AU231</f>
        <v>20033.794862358569</v>
      </c>
      <c r="BW231" s="48">
        <f>SUM(BW281)/AV279*AV231</f>
        <v>16548.085474281128</v>
      </c>
      <c r="BX231" s="48">
        <f>SUM(BX281)/AW279*AW231</f>
        <v>2271.1363335303458</v>
      </c>
      <c r="BY231" s="53"/>
      <c r="BZ231" s="48">
        <f>SUM(BZ281)/AY279*AY231</f>
        <v>0</v>
      </c>
      <c r="CA231" s="48">
        <f>SUM(CA281)/AZ279*AZ231</f>
        <v>0</v>
      </c>
      <c r="CB231" s="48">
        <f>SUM(CB281)/BA279*BA231</f>
        <v>0</v>
      </c>
      <c r="CC231" s="53"/>
      <c r="CD231" s="48">
        <f>SUM(CD281)/BC279*BC231</f>
        <v>0</v>
      </c>
      <c r="CE231" s="48">
        <f>SUM(CE281)/BD279*BD231</f>
        <v>0</v>
      </c>
      <c r="CF231" s="48">
        <f>SUM(CF281)/BE279*BE231</f>
        <v>0</v>
      </c>
      <c r="CG231" s="53"/>
      <c r="CH231" s="48">
        <f>SUM(CH281)/BG279*BG231</f>
        <v>24631.72363131708</v>
      </c>
      <c r="CI231" s="48">
        <f>SUM(CI281)/BH279*BH231</f>
        <v>17567.195880690524</v>
      </c>
      <c r="CJ231" s="48">
        <f>SUM(CJ281)/BI279*BI231</f>
        <v>1878.3545839454787</v>
      </c>
      <c r="CK231" s="53"/>
      <c r="CL231" s="48">
        <f>SUM(CL281)/BK279*BK231</f>
        <v>0</v>
      </c>
      <c r="CM231" s="48">
        <f>SUM(CM281)/BL279*BL231</f>
        <v>0</v>
      </c>
      <c r="CN231" s="48">
        <f>SUM(CN281)/BM279*BM231</f>
        <v>0</v>
      </c>
      <c r="CO231" s="53"/>
      <c r="CP231" s="48">
        <f t="shared" si="25"/>
        <v>30.922999999999998</v>
      </c>
      <c r="CQ231" s="48">
        <f t="shared" si="26"/>
        <v>30.922999999999998</v>
      </c>
      <c r="CR231" s="48">
        <f t="shared" si="27"/>
        <v>0</v>
      </c>
      <c r="CS231" s="53"/>
      <c r="CT231" s="56"/>
      <c r="CU231" s="56"/>
      <c r="CV231" s="56"/>
      <c r="CW231" s="56"/>
      <c r="CX231" s="52"/>
      <c r="CY231" s="52">
        <v>3</v>
      </c>
      <c r="CZ231" s="52">
        <v>3000</v>
      </c>
    </row>
    <row r="232" spans="1:108" ht="25.5" x14ac:dyDescent="0.2">
      <c r="A232" s="56">
        <v>2</v>
      </c>
      <c r="B232" s="66" t="s">
        <v>295</v>
      </c>
      <c r="C232" s="56"/>
      <c r="D232" s="60" t="s">
        <v>20</v>
      </c>
      <c r="E232" s="32">
        <v>42736</v>
      </c>
      <c r="F232" s="32">
        <v>43100</v>
      </c>
      <c r="G232" s="60" t="s">
        <v>20</v>
      </c>
      <c r="H232" s="48">
        <v>124400</v>
      </c>
      <c r="I232" s="56"/>
      <c r="J232" s="56">
        <v>8885.0499999999993</v>
      </c>
      <c r="K232" s="37">
        <f t="shared" si="24"/>
        <v>132388.85999999999</v>
      </c>
      <c r="L232" s="56">
        <v>56981.52</v>
      </c>
      <c r="M232" s="56">
        <v>39452.160000000003</v>
      </c>
      <c r="N232" s="56">
        <v>35955.18</v>
      </c>
      <c r="O232" s="56">
        <v>129446.38</v>
      </c>
      <c r="P232" s="37">
        <f t="shared" si="23"/>
        <v>129446.38</v>
      </c>
      <c r="Q232" s="37"/>
      <c r="R232" s="37"/>
      <c r="S232" s="37"/>
      <c r="T232" s="37"/>
      <c r="U232" s="37"/>
      <c r="V232" s="48">
        <v>38800</v>
      </c>
      <c r="W232" s="56"/>
      <c r="X232" s="56">
        <v>11827.53</v>
      </c>
      <c r="Y232" s="82">
        <v>572.5</v>
      </c>
      <c r="Z232" s="5">
        <f t="shared" si="30"/>
        <v>15.11</v>
      </c>
      <c r="AA232" s="33">
        <v>0</v>
      </c>
      <c r="AB232" s="56">
        <v>3.39</v>
      </c>
      <c r="AC232" s="56">
        <v>3.52</v>
      </c>
      <c r="AD232" s="33">
        <v>4.2</v>
      </c>
      <c r="AE232" s="33">
        <v>4</v>
      </c>
      <c r="AF232" s="56"/>
      <c r="AG232" s="56"/>
      <c r="AH232" s="56"/>
      <c r="AI232" s="56"/>
      <c r="AJ232" s="56"/>
      <c r="AK232" s="56"/>
      <c r="AL232" s="56">
        <v>7388.22</v>
      </c>
      <c r="AM232" s="56"/>
      <c r="AN232" s="56"/>
      <c r="AO232" s="56">
        <v>6201.65</v>
      </c>
      <c r="AP232" s="56">
        <v>831.41</v>
      </c>
      <c r="AQ232" s="56">
        <v>34246.15</v>
      </c>
      <c r="AR232" s="56">
        <v>35092.94</v>
      </c>
      <c r="AS232" s="56">
        <v>3188.23</v>
      </c>
      <c r="AT232" s="56">
        <v>831.40800000000002</v>
      </c>
      <c r="AU232" s="56">
        <v>24314</v>
      </c>
      <c r="AV232" s="56">
        <v>24848</v>
      </c>
      <c r="AW232" s="56">
        <v>2314.5300000000002</v>
      </c>
      <c r="AX232" s="56">
        <v>0</v>
      </c>
      <c r="AY232" s="56">
        <v>0</v>
      </c>
      <c r="AZ232" s="56">
        <v>0</v>
      </c>
      <c r="BA232" s="56">
        <v>0</v>
      </c>
      <c r="BB232" s="56">
        <v>0</v>
      </c>
      <c r="BC232" s="56">
        <v>0</v>
      </c>
      <c r="BD232" s="56">
        <v>0</v>
      </c>
      <c r="BE232" s="56">
        <v>0</v>
      </c>
      <c r="BF232" s="96">
        <v>15021.281000000001</v>
      </c>
      <c r="BG232" s="56">
        <v>35383.18</v>
      </c>
      <c r="BH232" s="56">
        <v>32281.51</v>
      </c>
      <c r="BI232" s="56">
        <v>3101.67</v>
      </c>
      <c r="BJ232" s="56">
        <v>0</v>
      </c>
      <c r="BK232" s="56">
        <v>0</v>
      </c>
      <c r="BL232" s="56">
        <v>0</v>
      </c>
      <c r="BM232" s="56">
        <v>0</v>
      </c>
      <c r="BN232" s="96">
        <v>47.709000000000003</v>
      </c>
      <c r="BO232" s="56">
        <v>3855.9</v>
      </c>
      <c r="BP232" s="56">
        <v>3913.84</v>
      </c>
      <c r="BQ232" s="56">
        <v>446.73</v>
      </c>
      <c r="BR232" s="48">
        <f>SUM(BR281)/AQ279*AQ232</f>
        <v>32391.077047382445</v>
      </c>
      <c r="BS232" s="48">
        <f>SUM(BS281)/AR279*AR232</f>
        <v>36772.978907596815</v>
      </c>
      <c r="BT232" s="48">
        <f>SUM(BT281)/AS279*AS232</f>
        <v>414.61776518599243</v>
      </c>
      <c r="BU232" s="53"/>
      <c r="BV232" s="48">
        <f>SUM(BV281)/AU279*AU232</f>
        <v>24494.322389794095</v>
      </c>
      <c r="BW232" s="48">
        <f>SUM(BW281)/AV279*AV232</f>
        <v>26592.880347279573</v>
      </c>
      <c r="BX232" s="48">
        <f>SUM(BX281)/AW279*AW232</f>
        <v>543.92692797285565</v>
      </c>
      <c r="BY232" s="53"/>
      <c r="BZ232" s="48">
        <f>SUM(BZ281)/AY279*AY232</f>
        <v>0</v>
      </c>
      <c r="CA232" s="48">
        <f>SUM(CA281)/AZ279*AZ232</f>
        <v>0</v>
      </c>
      <c r="CB232" s="48">
        <f>SUM(CB281)/BA279*BA232</f>
        <v>0</v>
      </c>
      <c r="CC232" s="53"/>
      <c r="CD232" s="48">
        <f>SUM(CD281)/BC279*BC232</f>
        <v>0</v>
      </c>
      <c r="CE232" s="48">
        <f>SUM(CE281)/BD279*BD232</f>
        <v>0</v>
      </c>
      <c r="CF232" s="48">
        <f>SUM(CF281)/BE279*BE232</f>
        <v>0</v>
      </c>
      <c r="CG232" s="53"/>
      <c r="CH232" s="48">
        <f>SUM(CH281)/BG279*BG232</f>
        <v>37848.678495167929</v>
      </c>
      <c r="CI232" s="48">
        <f>SUM(CI281)/BH279*BH232</f>
        <v>40884.485078919701</v>
      </c>
      <c r="CJ232" s="48">
        <f>SUM(CJ281)/BI279*BI232</f>
        <v>636.27256043909449</v>
      </c>
      <c r="CK232" s="53"/>
      <c r="CL232" s="48">
        <f>SUM(CL281)/BK279*BK232</f>
        <v>0</v>
      </c>
      <c r="CM232" s="48">
        <f>SUM(CM281)/BL279*BL232</f>
        <v>0</v>
      </c>
      <c r="CN232" s="48">
        <f>SUM(CN281)/BM279*BM232</f>
        <v>0</v>
      </c>
      <c r="CO232" s="53"/>
      <c r="CP232" s="48">
        <f t="shared" si="25"/>
        <v>47.709000000000003</v>
      </c>
      <c r="CQ232" s="48">
        <f t="shared" si="26"/>
        <v>47.709000000000003</v>
      </c>
      <c r="CR232" s="48">
        <f t="shared" si="27"/>
        <v>0</v>
      </c>
      <c r="CS232" s="53"/>
      <c r="CT232" s="56"/>
      <c r="CU232" s="56"/>
      <c r="CV232" s="56"/>
      <c r="CW232" s="56"/>
      <c r="CX232" s="52"/>
      <c r="CY232" s="52">
        <v>1</v>
      </c>
      <c r="CZ232" s="52">
        <v>0</v>
      </c>
    </row>
    <row r="233" spans="1:108" x14ac:dyDescent="0.2">
      <c r="A233" s="56">
        <v>3</v>
      </c>
      <c r="B233" s="66" t="s">
        <v>296</v>
      </c>
      <c r="C233" s="56"/>
      <c r="D233" s="60" t="s">
        <v>20</v>
      </c>
      <c r="E233" s="32">
        <v>42736</v>
      </c>
      <c r="F233" s="32">
        <v>43100</v>
      </c>
      <c r="G233" s="60" t="s">
        <v>20</v>
      </c>
      <c r="H233" s="48">
        <v>25400</v>
      </c>
      <c r="I233" s="56"/>
      <c r="J233" s="56">
        <v>8927.0400000000009</v>
      </c>
      <c r="K233" s="37">
        <f t="shared" si="24"/>
        <v>54585.36</v>
      </c>
      <c r="L233" s="56">
        <v>22200.06</v>
      </c>
      <c r="M233" s="56">
        <v>16943.52</v>
      </c>
      <c r="N233" s="56">
        <v>15441.78</v>
      </c>
      <c r="O233" s="56">
        <v>55893.65</v>
      </c>
      <c r="P233" s="37">
        <f t="shared" si="23"/>
        <v>55893.65</v>
      </c>
      <c r="Q233" s="37"/>
      <c r="R233" s="37"/>
      <c r="S233" s="37"/>
      <c r="T233" s="37"/>
      <c r="U233" s="37"/>
      <c r="V233" s="48">
        <v>41800</v>
      </c>
      <c r="W233" s="56"/>
      <c r="X233" s="56">
        <v>7618.75</v>
      </c>
      <c r="Y233" s="82">
        <v>594.6</v>
      </c>
      <c r="Z233" s="5">
        <f t="shared" si="30"/>
        <v>15.11</v>
      </c>
      <c r="AA233" s="33">
        <v>0</v>
      </c>
      <c r="AB233" s="56">
        <v>3.39</v>
      </c>
      <c r="AC233" s="56">
        <v>3.52</v>
      </c>
      <c r="AD233" s="33">
        <v>4.2</v>
      </c>
      <c r="AE233" s="33">
        <v>4</v>
      </c>
      <c r="AF233" s="56"/>
      <c r="AG233" s="56"/>
      <c r="AH233" s="56"/>
      <c r="AI233" s="56"/>
      <c r="AJ233" s="56"/>
      <c r="AK233" s="56"/>
      <c r="AL233" s="56">
        <v>4600.96</v>
      </c>
      <c r="AM233" s="56"/>
      <c r="AN233" s="56"/>
      <c r="AO233" s="56">
        <v>5819.68</v>
      </c>
      <c r="AP233" s="56">
        <v>460.52</v>
      </c>
      <c r="AQ233" s="56">
        <v>20526.419999999998</v>
      </c>
      <c r="AR233" s="56">
        <v>20237.669999999998</v>
      </c>
      <c r="AS233" s="56">
        <v>2681.63</v>
      </c>
      <c r="AT233" s="56">
        <v>460.52100000000002</v>
      </c>
      <c r="AU233" s="56">
        <v>13357.43</v>
      </c>
      <c r="AV233" s="56">
        <v>13399.14</v>
      </c>
      <c r="AW233" s="56">
        <v>1647.16</v>
      </c>
      <c r="AX233" s="56">
        <v>0</v>
      </c>
      <c r="AY233" s="56">
        <v>0</v>
      </c>
      <c r="AZ233" s="56">
        <v>0</v>
      </c>
      <c r="BA233" s="56">
        <v>0</v>
      </c>
      <c r="BB233" s="56">
        <v>0</v>
      </c>
      <c r="BC233" s="56">
        <v>0</v>
      </c>
      <c r="BD233" s="56">
        <v>0</v>
      </c>
      <c r="BE233" s="56">
        <v>0</v>
      </c>
      <c r="BF233" s="96">
        <v>0</v>
      </c>
      <c r="BG233" s="56">
        <v>0</v>
      </c>
      <c r="BH233" s="56">
        <v>0</v>
      </c>
      <c r="BI233" s="56">
        <v>0</v>
      </c>
      <c r="BJ233" s="56">
        <v>0</v>
      </c>
      <c r="BK233" s="56">
        <v>0</v>
      </c>
      <c r="BL233" s="56">
        <v>0</v>
      </c>
      <c r="BM233" s="56">
        <v>0</v>
      </c>
      <c r="BN233" s="96">
        <v>45.143999999999998</v>
      </c>
      <c r="BO233" s="56">
        <v>3643.74</v>
      </c>
      <c r="BP233" s="56">
        <v>3847.42</v>
      </c>
      <c r="BQ233" s="56">
        <v>315.52999999999997</v>
      </c>
      <c r="BR233" s="48">
        <f>SUM(BR281)/AQ279*AQ233</f>
        <v>19414.528398869126</v>
      </c>
      <c r="BS233" s="48">
        <f>SUM(BS281)/AR279*AR233</f>
        <v>21206.527924103957</v>
      </c>
      <c r="BT233" s="48">
        <f>SUM(BT281)/AS279*AS233</f>
        <v>348.73626985998902</v>
      </c>
      <c r="BU233" s="53"/>
      <c r="BV233" s="48">
        <f>SUM(BV281)/AU279*AU233</f>
        <v>13456.494065933508</v>
      </c>
      <c r="BW233" s="48">
        <f>SUM(BW281)/AV279*AV233</f>
        <v>14340.0566152788</v>
      </c>
      <c r="BX233" s="48">
        <f>SUM(BX281)/AW279*AW233</f>
        <v>387.09140891661326</v>
      </c>
      <c r="BY233" s="53"/>
      <c r="BZ233" s="48">
        <f>SUM(BZ281)/AY279*AY233</f>
        <v>0</v>
      </c>
      <c r="CA233" s="48">
        <f>SUM(CA281)/AZ279*AZ233</f>
        <v>0</v>
      </c>
      <c r="CB233" s="48">
        <f>SUM(CB281)/BA279*BA233</f>
        <v>0</v>
      </c>
      <c r="CC233" s="53"/>
      <c r="CD233" s="48">
        <f>SUM(CD281)/BC279*BC233</f>
        <v>0</v>
      </c>
      <c r="CE233" s="48">
        <f>SUM(CE281)/BD279*BD233</f>
        <v>0</v>
      </c>
      <c r="CF233" s="48">
        <f>SUM(CF281)/BE279*BE233</f>
        <v>0</v>
      </c>
      <c r="CG233" s="53"/>
      <c r="CH233" s="48">
        <f>SUM(CH281)/BG279*BG233</f>
        <v>0</v>
      </c>
      <c r="CI233" s="48">
        <f>SUM(CI281)/BH279*BH233</f>
        <v>0</v>
      </c>
      <c r="CJ233" s="48">
        <f>SUM(CJ281)/BI279*BI233</f>
        <v>0</v>
      </c>
      <c r="CK233" s="53"/>
      <c r="CL233" s="48">
        <f>SUM(CL281)/BK279*BK233</f>
        <v>0</v>
      </c>
      <c r="CM233" s="48">
        <f>SUM(CM281)/BL279*BL233</f>
        <v>0</v>
      </c>
      <c r="CN233" s="48">
        <f>SUM(CN281)/BM279*BM233</f>
        <v>0</v>
      </c>
      <c r="CO233" s="53"/>
      <c r="CP233" s="48">
        <f t="shared" si="25"/>
        <v>45.143999999999998</v>
      </c>
      <c r="CQ233" s="48">
        <f t="shared" si="26"/>
        <v>45.143999999999998</v>
      </c>
      <c r="CR233" s="48">
        <f t="shared" si="27"/>
        <v>0</v>
      </c>
      <c r="CS233" s="53"/>
      <c r="CT233" s="56"/>
      <c r="CU233" s="56"/>
      <c r="CV233" s="56"/>
      <c r="CW233" s="56"/>
      <c r="CX233" s="52"/>
      <c r="CY233" s="52"/>
      <c r="CZ233" s="52"/>
    </row>
    <row r="234" spans="1:108" x14ac:dyDescent="0.2">
      <c r="A234" s="56">
        <v>4</v>
      </c>
      <c r="B234" s="66" t="s">
        <v>297</v>
      </c>
      <c r="C234" s="56"/>
      <c r="D234" s="60" t="s">
        <v>20</v>
      </c>
      <c r="E234" s="32">
        <v>42736</v>
      </c>
      <c r="F234" s="32">
        <v>43100</v>
      </c>
      <c r="G234" s="60" t="s">
        <v>20</v>
      </c>
      <c r="H234" s="48">
        <v>10300</v>
      </c>
      <c r="I234" s="56"/>
      <c r="J234" s="56">
        <v>30581.62</v>
      </c>
      <c r="K234" s="37">
        <f t="shared" si="24"/>
        <v>231397.5</v>
      </c>
      <c r="L234" s="56">
        <v>99596.04</v>
      </c>
      <c r="M234" s="56">
        <v>68956.800000000003</v>
      </c>
      <c r="N234" s="56">
        <v>62844.66</v>
      </c>
      <c r="O234" s="56">
        <v>220633.76</v>
      </c>
      <c r="P234" s="37">
        <f t="shared" si="23"/>
        <v>220633.76</v>
      </c>
      <c r="Q234" s="37"/>
      <c r="R234" s="37"/>
      <c r="S234" s="37"/>
      <c r="T234" s="37"/>
      <c r="U234" s="37"/>
      <c r="V234" s="48">
        <v>26300</v>
      </c>
      <c r="W234" s="56"/>
      <c r="X234" s="56">
        <v>41345.360000000001</v>
      </c>
      <c r="Y234" s="82">
        <v>872.5</v>
      </c>
      <c r="Z234" s="5">
        <f t="shared" si="30"/>
        <v>15.11</v>
      </c>
      <c r="AA234" s="33">
        <v>0</v>
      </c>
      <c r="AB234" s="56">
        <v>3.39</v>
      </c>
      <c r="AC234" s="56">
        <v>3.52</v>
      </c>
      <c r="AD234" s="33">
        <v>4.2</v>
      </c>
      <c r="AE234" s="33">
        <v>4</v>
      </c>
      <c r="AF234" s="56"/>
      <c r="AG234" s="56"/>
      <c r="AH234" s="56"/>
      <c r="AI234" s="56"/>
      <c r="AJ234" s="56"/>
      <c r="AK234" s="56"/>
      <c r="AL234" s="56">
        <v>18817.37</v>
      </c>
      <c r="AM234" s="56"/>
      <c r="AN234" s="56"/>
      <c r="AO234" s="56">
        <v>37881.360000000001</v>
      </c>
      <c r="AP234" s="56">
        <v>2630.88</v>
      </c>
      <c r="AQ234" s="56">
        <v>108763.77</v>
      </c>
      <c r="AR234" s="56">
        <v>99001.85</v>
      </c>
      <c r="AS234" s="56">
        <v>20201.82</v>
      </c>
      <c r="AT234" s="56">
        <v>2630.8789999999999</v>
      </c>
      <c r="AU234" s="56">
        <v>76547.58</v>
      </c>
      <c r="AV234" s="56">
        <v>69062.19</v>
      </c>
      <c r="AW234" s="56">
        <v>15005.78</v>
      </c>
      <c r="AX234" s="56">
        <v>0</v>
      </c>
      <c r="AY234" s="56">
        <v>0</v>
      </c>
      <c r="AZ234" s="56">
        <v>0</v>
      </c>
      <c r="BA234" s="56">
        <v>0</v>
      </c>
      <c r="BB234" s="56">
        <v>0</v>
      </c>
      <c r="BC234" s="56">
        <v>0</v>
      </c>
      <c r="BD234" s="56">
        <v>0</v>
      </c>
      <c r="BE234" s="56">
        <v>0</v>
      </c>
      <c r="BF234" s="96">
        <v>39059.548999999999</v>
      </c>
      <c r="BG234" s="56">
        <v>92250.45</v>
      </c>
      <c r="BH234" s="56">
        <v>77269.850000000006</v>
      </c>
      <c r="BI234" s="56">
        <v>14980.6</v>
      </c>
      <c r="BJ234" s="56">
        <v>0</v>
      </c>
      <c r="BK234" s="56">
        <v>0</v>
      </c>
      <c r="BL234" s="56">
        <v>0</v>
      </c>
      <c r="BM234" s="56">
        <v>0</v>
      </c>
      <c r="BN234" s="96">
        <v>106.351</v>
      </c>
      <c r="BO234" s="56">
        <v>8584.91</v>
      </c>
      <c r="BP234" s="56">
        <v>8312.19</v>
      </c>
      <c r="BQ234" s="56">
        <v>1129.8</v>
      </c>
      <c r="BR234" s="48">
        <f>SUM(BR281)/AQ279*AQ234</f>
        <v>102872.16677009776</v>
      </c>
      <c r="BS234" s="48">
        <f>SUM(BS281)/AR279*AR234</f>
        <v>103741.46315079511</v>
      </c>
      <c r="BT234" s="48">
        <f>SUM(BT281)/AS279*AS234</f>
        <v>2627.1735292277172</v>
      </c>
      <c r="BU234" s="53"/>
      <c r="BV234" s="48">
        <f>SUM(BV281)/AU279*AU234</f>
        <v>77115.28759885476</v>
      </c>
      <c r="BW234" s="48">
        <f>SUM(BW281)/AV279*AV234</f>
        <v>73911.886477426262</v>
      </c>
      <c r="BX234" s="48">
        <f>SUM(BX281)/AW279*AW234</f>
        <v>3526.4385500453732</v>
      </c>
      <c r="BY234" s="53"/>
      <c r="BZ234" s="48">
        <f>SUM(BZ281)/AY279*AY234</f>
        <v>0</v>
      </c>
      <c r="CA234" s="48">
        <f>SUM(CA281)/AZ279*AZ234</f>
        <v>0</v>
      </c>
      <c r="CB234" s="48">
        <f>SUM(CB281)/BA279*BA234</f>
        <v>0</v>
      </c>
      <c r="CC234" s="53"/>
      <c r="CD234" s="48">
        <f>SUM(CD281)/BC279*BC234</f>
        <v>0</v>
      </c>
      <c r="CE234" s="48">
        <f>SUM(CE281)/BD279*BD234</f>
        <v>0</v>
      </c>
      <c r="CF234" s="48">
        <f>SUM(CF281)/BE279*BE234</f>
        <v>0</v>
      </c>
      <c r="CG234" s="53"/>
      <c r="CH234" s="48">
        <f>SUM(CH281)/BG279*BG234</f>
        <v>98678.457478512792</v>
      </c>
      <c r="CI234" s="48">
        <f>SUM(CI281)/BH279*BH234</f>
        <v>97862.151720144568</v>
      </c>
      <c r="CJ234" s="48">
        <f>SUM(CJ281)/BI279*BI234</f>
        <v>3073.1008517714322</v>
      </c>
      <c r="CK234" s="53"/>
      <c r="CL234" s="48">
        <f>SUM(CL281)/BK279*BK234</f>
        <v>0</v>
      </c>
      <c r="CM234" s="48">
        <f>SUM(CM281)/BL279*BL234</f>
        <v>0</v>
      </c>
      <c r="CN234" s="48">
        <f>SUM(CN281)/BM279*BM234</f>
        <v>0</v>
      </c>
      <c r="CO234" s="53"/>
      <c r="CP234" s="48">
        <f t="shared" si="25"/>
        <v>106.351</v>
      </c>
      <c r="CQ234" s="48">
        <f t="shared" si="26"/>
        <v>106.351</v>
      </c>
      <c r="CR234" s="48">
        <f t="shared" si="27"/>
        <v>0</v>
      </c>
      <c r="CS234" s="53"/>
      <c r="CT234" s="56"/>
      <c r="CU234" s="56"/>
      <c r="CV234" s="56"/>
      <c r="CW234" s="56"/>
      <c r="CX234" s="52"/>
      <c r="CY234" s="52">
        <v>2</v>
      </c>
      <c r="CZ234" s="52">
        <v>21800</v>
      </c>
    </row>
    <row r="235" spans="1:108" s="22" customFormat="1" ht="25.5" x14ac:dyDescent="0.2">
      <c r="A235" s="60">
        <v>5</v>
      </c>
      <c r="B235" s="87" t="s">
        <v>298</v>
      </c>
      <c r="C235" s="60"/>
      <c r="D235" s="60" t="s">
        <v>20</v>
      </c>
      <c r="E235" s="32">
        <v>42736</v>
      </c>
      <c r="F235" s="32">
        <v>43100</v>
      </c>
      <c r="G235" s="60" t="s">
        <v>20</v>
      </c>
      <c r="H235" s="49">
        <v>30100</v>
      </c>
      <c r="I235" s="60"/>
      <c r="J235" s="60">
        <v>16170.04</v>
      </c>
      <c r="K235" s="37">
        <f t="shared" si="24"/>
        <v>232496.16</v>
      </c>
      <c r="L235" s="60">
        <v>100068.96</v>
      </c>
      <c r="M235" s="60">
        <v>69284.160000000003</v>
      </c>
      <c r="N235" s="60">
        <v>63143.040000000001</v>
      </c>
      <c r="O235" s="60">
        <v>229145.65</v>
      </c>
      <c r="P235" s="38">
        <f t="shared" si="23"/>
        <v>229145.65</v>
      </c>
      <c r="Q235" s="38"/>
      <c r="R235" s="38"/>
      <c r="S235" s="38"/>
      <c r="T235" s="38"/>
      <c r="U235" s="38"/>
      <c r="V235" s="49">
        <v>124800</v>
      </c>
      <c r="W235" s="60"/>
      <c r="X235" s="60">
        <v>19520.55</v>
      </c>
      <c r="Y235" s="93">
        <f>SUM(Y229:Y234)</f>
        <v>3725.4999999999995</v>
      </c>
      <c r="Z235" s="94">
        <f t="shared" si="30"/>
        <v>15.11</v>
      </c>
      <c r="AA235" s="46">
        <v>0</v>
      </c>
      <c r="AB235" s="60">
        <v>3.39</v>
      </c>
      <c r="AC235" s="60">
        <v>3.52</v>
      </c>
      <c r="AD235" s="46">
        <v>4.2</v>
      </c>
      <c r="AE235" s="46">
        <v>4</v>
      </c>
      <c r="AF235" s="60"/>
      <c r="AG235" s="60"/>
      <c r="AH235" s="60"/>
      <c r="AI235" s="60"/>
      <c r="AJ235" s="38">
        <f>SUM(AJ229:AJ234)</f>
        <v>0</v>
      </c>
      <c r="AK235" s="60"/>
      <c r="AL235" s="60">
        <v>19583.03</v>
      </c>
      <c r="AM235" s="60"/>
      <c r="AN235" s="60"/>
      <c r="AO235" s="60">
        <v>18238.29</v>
      </c>
      <c r="AP235" s="60">
        <v>2466.4</v>
      </c>
      <c r="AQ235" s="60">
        <v>101281.60000000001</v>
      </c>
      <c r="AR235" s="60">
        <v>103832.08</v>
      </c>
      <c r="AS235" s="60">
        <v>8775.2999999999993</v>
      </c>
      <c r="AT235" s="60">
        <v>2466.404</v>
      </c>
      <c r="AU235" s="60">
        <v>71541.8</v>
      </c>
      <c r="AV235" s="60">
        <v>72838.820000000007</v>
      </c>
      <c r="AW235" s="60">
        <v>6441.45</v>
      </c>
      <c r="AX235" s="60">
        <v>0</v>
      </c>
      <c r="AY235" s="60">
        <v>0</v>
      </c>
      <c r="AZ235" s="60">
        <v>0</v>
      </c>
      <c r="BA235" s="60">
        <v>0</v>
      </c>
      <c r="BB235" s="60">
        <v>0</v>
      </c>
      <c r="BC235" s="60">
        <v>0</v>
      </c>
      <c r="BD235" s="60">
        <v>0</v>
      </c>
      <c r="BE235" s="60">
        <v>0</v>
      </c>
      <c r="BF235" s="36">
        <v>35077</v>
      </c>
      <c r="BG235" s="60">
        <v>86217.09</v>
      </c>
      <c r="BH235" s="60">
        <v>75964.17</v>
      </c>
      <c r="BI235" s="60">
        <v>10252.92</v>
      </c>
      <c r="BJ235" s="60">
        <v>0</v>
      </c>
      <c r="BK235" s="60">
        <v>0</v>
      </c>
      <c r="BL235" s="60">
        <v>0</v>
      </c>
      <c r="BM235" s="60">
        <v>0</v>
      </c>
      <c r="BN235" s="36">
        <v>110.54300000000001</v>
      </c>
      <c r="BO235" s="60">
        <v>8911.4</v>
      </c>
      <c r="BP235" s="60">
        <v>8549.2900000000009</v>
      </c>
      <c r="BQ235" s="60">
        <v>880.89</v>
      </c>
      <c r="BR235" s="48">
        <f>SUM(BR281)/AQ279*AQ235</f>
        <v>95795.296962787645</v>
      </c>
      <c r="BS235" s="48">
        <f>SUM(BS281)/AR279*AR235</f>
        <v>108802.93551272435</v>
      </c>
      <c r="BT235" s="48">
        <f>SUM(BT281)/AS279*AS235</f>
        <v>1141.1959848682934</v>
      </c>
      <c r="BU235" s="49"/>
      <c r="BV235" s="48">
        <f>SUM(BV281)/AU279*AU235</f>
        <v>72072.382723787581</v>
      </c>
      <c r="BW235" s="48">
        <f>SUM(BW281)/AV279*AV235</f>
        <v>77953.719611116976</v>
      </c>
      <c r="BX235" s="48">
        <f>SUM(BX281)/AW279*AW235</f>
        <v>1513.7751985028281</v>
      </c>
      <c r="BY235" s="49"/>
      <c r="BZ235" s="48">
        <f>SUM(BZ281)/AY279*AY235</f>
        <v>0</v>
      </c>
      <c r="CA235" s="48">
        <f>SUM(CA281)/AZ279*AZ235</f>
        <v>0</v>
      </c>
      <c r="CB235" s="48">
        <f>SUM(CB281)/BA279*BA235</f>
        <v>0</v>
      </c>
      <c r="CC235" s="49"/>
      <c r="CD235" s="48">
        <f>SUM(CD281)/BC279*BC235</f>
        <v>0</v>
      </c>
      <c r="CE235" s="48">
        <f>SUM(CE281)/BD279*BD235</f>
        <v>0</v>
      </c>
      <c r="CF235" s="48">
        <f>SUM(CF281)/BE279*BE235</f>
        <v>0</v>
      </c>
      <c r="CG235" s="49"/>
      <c r="CH235" s="48">
        <f>SUM(CH281)/BG279*BG235</f>
        <v>92224.693207308039</v>
      </c>
      <c r="CI235" s="48">
        <f>SUM(CI281)/BH279*BH235</f>
        <v>96208.509914731985</v>
      </c>
      <c r="CJ235" s="48">
        <f>SUM(CJ281)/BI279*BI235</f>
        <v>2103.2707091267607</v>
      </c>
      <c r="CK235" s="49"/>
      <c r="CL235" s="48">
        <f>SUM(CL281)/BK279*BK235</f>
        <v>0</v>
      </c>
      <c r="CM235" s="48">
        <f>SUM(CM281)/BL279*BL235</f>
        <v>0</v>
      </c>
      <c r="CN235" s="48">
        <f>SUM(CN281)/BM279*BM235</f>
        <v>0</v>
      </c>
      <c r="CO235" s="49"/>
      <c r="CP235" s="48">
        <f t="shared" si="25"/>
        <v>110.54300000000001</v>
      </c>
      <c r="CQ235" s="48">
        <f t="shared" si="26"/>
        <v>110.54300000000001</v>
      </c>
      <c r="CR235" s="48">
        <f t="shared" si="27"/>
        <v>0</v>
      </c>
      <c r="CS235" s="49"/>
      <c r="CT235" s="38"/>
      <c r="CU235" s="38"/>
      <c r="CV235" s="38"/>
      <c r="CW235" s="38"/>
      <c r="CX235" s="52"/>
      <c r="CY235" s="52">
        <v>2</v>
      </c>
      <c r="CZ235" s="52">
        <v>836</v>
      </c>
      <c r="DA235" s="47"/>
      <c r="DB235" s="47"/>
      <c r="DC235" s="47"/>
      <c r="DD235" s="47"/>
    </row>
    <row r="236" spans="1:108" s="16" customFormat="1" ht="25.5" x14ac:dyDescent="0.2">
      <c r="A236" s="56">
        <v>6</v>
      </c>
      <c r="B236" s="66" t="s">
        <v>299</v>
      </c>
      <c r="C236" s="19"/>
      <c r="D236" s="60" t="s">
        <v>20</v>
      </c>
      <c r="E236" s="32">
        <v>42736</v>
      </c>
      <c r="F236" s="32">
        <v>43100</v>
      </c>
      <c r="G236" s="60" t="s">
        <v>20</v>
      </c>
      <c r="H236" s="49">
        <v>-11100</v>
      </c>
      <c r="I236" s="56"/>
      <c r="J236" s="56">
        <v>16518.07</v>
      </c>
      <c r="K236" s="37">
        <f t="shared" si="24"/>
        <v>231521.82</v>
      </c>
      <c r="L236" s="56">
        <v>99649.56</v>
      </c>
      <c r="M236" s="56">
        <v>68993.759999999995</v>
      </c>
      <c r="N236" s="56">
        <v>62878.5</v>
      </c>
      <c r="O236" s="56">
        <v>229672.42</v>
      </c>
      <c r="P236" s="37">
        <f t="shared" si="23"/>
        <v>229672.42</v>
      </c>
      <c r="Q236" s="41"/>
      <c r="R236" s="41"/>
      <c r="S236" s="41"/>
      <c r="T236" s="41"/>
      <c r="U236" s="41"/>
      <c r="V236" s="49">
        <v>51000</v>
      </c>
      <c r="W236" s="56"/>
      <c r="X236" s="56">
        <v>18367.47</v>
      </c>
      <c r="Y236" s="80"/>
      <c r="Z236" s="5">
        <f t="shared" si="30"/>
        <v>15.11</v>
      </c>
      <c r="AA236" s="33">
        <v>0</v>
      </c>
      <c r="AB236" s="56">
        <v>3.39</v>
      </c>
      <c r="AC236" s="56">
        <v>3.52</v>
      </c>
      <c r="AD236" s="33">
        <v>4.2</v>
      </c>
      <c r="AE236" s="33">
        <v>4</v>
      </c>
      <c r="AF236" s="19"/>
      <c r="AG236" s="19"/>
      <c r="AH236" s="19"/>
      <c r="AI236" s="19"/>
      <c r="AJ236" s="19"/>
      <c r="AK236" s="56"/>
      <c r="AL236" s="56">
        <v>23243.21</v>
      </c>
      <c r="AM236" s="56"/>
      <c r="AN236" s="56"/>
      <c r="AO236" s="56">
        <v>15270.89</v>
      </c>
      <c r="AP236" s="56">
        <v>2697.5</v>
      </c>
      <c r="AQ236" s="56">
        <v>121200.76</v>
      </c>
      <c r="AR236" s="56">
        <v>126384.79</v>
      </c>
      <c r="AS236" s="56">
        <v>8111.65</v>
      </c>
      <c r="AT236" s="56">
        <v>2697.5</v>
      </c>
      <c r="AU236" s="56">
        <v>78506.48</v>
      </c>
      <c r="AV236" s="56">
        <v>82067.990000000005</v>
      </c>
      <c r="AW236" s="56">
        <v>5684.98</v>
      </c>
      <c r="AX236" s="56">
        <v>0</v>
      </c>
      <c r="AY236" s="56">
        <v>0</v>
      </c>
      <c r="AZ236" s="56">
        <v>0</v>
      </c>
      <c r="BA236" s="56">
        <v>0</v>
      </c>
      <c r="BB236" s="56">
        <v>0</v>
      </c>
      <c r="BC236" s="56">
        <v>0</v>
      </c>
      <c r="BD236" s="56">
        <v>0</v>
      </c>
      <c r="BE236" s="56">
        <v>0</v>
      </c>
      <c r="BF236" s="96">
        <v>29354.091</v>
      </c>
      <c r="BG236" s="56">
        <v>69465.759999999995</v>
      </c>
      <c r="BH236" s="56">
        <v>60921.32</v>
      </c>
      <c r="BI236" s="56">
        <v>8544.44</v>
      </c>
      <c r="BJ236" s="56">
        <v>0</v>
      </c>
      <c r="BK236" s="56">
        <v>0</v>
      </c>
      <c r="BL236" s="56">
        <v>0</v>
      </c>
      <c r="BM236" s="56">
        <v>0</v>
      </c>
      <c r="BN236" s="96">
        <v>110.86199999999999</v>
      </c>
      <c r="BO236" s="56">
        <v>8936.0300000000007</v>
      </c>
      <c r="BP236" s="56">
        <v>8953.1</v>
      </c>
      <c r="BQ236" s="56">
        <v>683.97</v>
      </c>
      <c r="BR236" s="48">
        <f>SUM(BR281)/AQ279*AQ236</f>
        <v>114635.45990896226</v>
      </c>
      <c r="BS236" s="48">
        <f>SUM(BS281)/AR279*AR236</f>
        <v>132435.33362867439</v>
      </c>
      <c r="BT236" s="48">
        <f>SUM(BT281)/AS279*AS236</f>
        <v>1054.890705805715</v>
      </c>
      <c r="BU236" s="3"/>
      <c r="BV236" s="48">
        <f>SUM(BV281)/AU279*AU236</f>
        <v>79088.715588053063</v>
      </c>
      <c r="BW236" s="48">
        <f>SUM(BW281)/AV279*AV236</f>
        <v>87830.981906460744</v>
      </c>
      <c r="BX236" s="48">
        <f>SUM(BX281)/AW279*AW236</f>
        <v>1336.0007029449282</v>
      </c>
      <c r="BY236" s="3"/>
      <c r="BZ236" s="48">
        <f>SUM(BZ281)/AY279*AY236</f>
        <v>0</v>
      </c>
      <c r="CA236" s="48">
        <f>SUM(CA281)/AZ279*AZ236</f>
        <v>0</v>
      </c>
      <c r="CB236" s="48">
        <f>SUM(CB281)/BA279*BA236</f>
        <v>0</v>
      </c>
      <c r="CC236" s="3"/>
      <c r="CD236" s="48">
        <f>SUM(CD281)/BC279*BC236</f>
        <v>0</v>
      </c>
      <c r="CE236" s="48">
        <f>SUM(CE281)/BD279*BD236</f>
        <v>0</v>
      </c>
      <c r="CF236" s="48">
        <f>SUM(CF281)/BE279*BE236</f>
        <v>0</v>
      </c>
      <c r="CG236" s="3"/>
      <c r="CH236" s="48">
        <f>SUM(CH281)/BG279*BG236</f>
        <v>74306.131237002905</v>
      </c>
      <c r="CI236" s="48">
        <f>SUM(CI281)/BH279*BH236</f>
        <v>77156.762447856148</v>
      </c>
      <c r="CJ236" s="48">
        <f>SUM(CJ281)/BI279*BI236</f>
        <v>1752.7953380979332</v>
      </c>
      <c r="CK236" s="3"/>
      <c r="CL236" s="48">
        <f>SUM(CL281)/BK279*BK236</f>
        <v>0</v>
      </c>
      <c r="CM236" s="48">
        <f>SUM(CM281)/BL279*BL236</f>
        <v>0</v>
      </c>
      <c r="CN236" s="48">
        <f>SUM(CN281)/BM279*BM236</f>
        <v>0</v>
      </c>
      <c r="CO236" s="3"/>
      <c r="CP236" s="48">
        <f t="shared" si="25"/>
        <v>110.86199999999999</v>
      </c>
      <c r="CQ236" s="48">
        <f t="shared" si="26"/>
        <v>110.86199999999999</v>
      </c>
      <c r="CR236" s="48">
        <f t="shared" si="27"/>
        <v>0</v>
      </c>
      <c r="CS236" s="3"/>
      <c r="CT236" s="19"/>
      <c r="CU236" s="19"/>
      <c r="CV236" s="19"/>
      <c r="CW236" s="19"/>
      <c r="CX236" s="52"/>
      <c r="CY236" s="52">
        <v>1</v>
      </c>
      <c r="CZ236" s="52">
        <v>1004</v>
      </c>
      <c r="DA236" s="17"/>
      <c r="DB236" s="17"/>
      <c r="DC236" s="17"/>
      <c r="DD236" s="17"/>
    </row>
    <row r="237" spans="1:108" x14ac:dyDescent="0.2">
      <c r="A237" s="56">
        <v>7</v>
      </c>
      <c r="B237" s="66" t="s">
        <v>300</v>
      </c>
      <c r="C237" s="56"/>
      <c r="D237" s="60" t="s">
        <v>20</v>
      </c>
      <c r="E237" s="32">
        <v>42736</v>
      </c>
      <c r="F237" s="32">
        <v>43100</v>
      </c>
      <c r="G237" s="60" t="s">
        <v>20</v>
      </c>
      <c r="H237" s="48">
        <v>23900</v>
      </c>
      <c r="I237" s="56"/>
      <c r="J237" s="56">
        <v>6436</v>
      </c>
      <c r="K237" s="37">
        <f t="shared" si="24"/>
        <v>81361.260000000009</v>
      </c>
      <c r="L237" s="56">
        <v>35018.82</v>
      </c>
      <c r="M237" s="56">
        <v>24245.759999999998</v>
      </c>
      <c r="N237" s="56">
        <v>22096.68</v>
      </c>
      <c r="O237" s="56">
        <v>83204.78</v>
      </c>
      <c r="P237" s="37">
        <f t="shared" si="23"/>
        <v>83204.78</v>
      </c>
      <c r="Q237" s="37"/>
      <c r="R237" s="37"/>
      <c r="S237" s="37"/>
      <c r="T237" s="37"/>
      <c r="U237" s="37"/>
      <c r="V237" s="48">
        <v>-3800</v>
      </c>
      <c r="W237" s="56"/>
      <c r="X237" s="56">
        <v>4592.4799999999996</v>
      </c>
      <c r="Y237" s="82">
        <v>520.20000000000005</v>
      </c>
      <c r="Z237" s="5">
        <f t="shared" si="30"/>
        <v>15.11</v>
      </c>
      <c r="AA237" s="33">
        <v>0</v>
      </c>
      <c r="AB237" s="56">
        <v>3.39</v>
      </c>
      <c r="AC237" s="56">
        <v>3.52</v>
      </c>
      <c r="AD237" s="33">
        <v>4.2</v>
      </c>
      <c r="AE237" s="33">
        <v>4</v>
      </c>
      <c r="AF237" s="56"/>
      <c r="AG237" s="56"/>
      <c r="AH237" s="56"/>
      <c r="AI237" s="56"/>
      <c r="AJ237" s="56"/>
      <c r="AK237" s="56"/>
      <c r="AL237" s="56">
        <v>3311.08</v>
      </c>
      <c r="AM237" s="56"/>
      <c r="AN237" s="56"/>
      <c r="AO237" s="56">
        <v>4025.24</v>
      </c>
      <c r="AP237" s="56">
        <v>794.72</v>
      </c>
      <c r="AQ237" s="56">
        <v>32371.279999999999</v>
      </c>
      <c r="AR237" s="56">
        <v>32451.88</v>
      </c>
      <c r="AS237" s="56">
        <v>1815.68</v>
      </c>
      <c r="AT237" s="56">
        <v>794.71600000000001</v>
      </c>
      <c r="AU237" s="56">
        <v>23083.89</v>
      </c>
      <c r="AV237" s="56">
        <v>23092.75</v>
      </c>
      <c r="AW237" s="56">
        <v>1313.72</v>
      </c>
      <c r="AX237" s="56">
        <v>0</v>
      </c>
      <c r="AY237" s="56">
        <v>0</v>
      </c>
      <c r="AZ237" s="56">
        <v>0</v>
      </c>
      <c r="BA237" s="56">
        <v>0</v>
      </c>
      <c r="BB237" s="56">
        <v>0</v>
      </c>
      <c r="BC237" s="56">
        <v>0</v>
      </c>
      <c r="BD237" s="56">
        <v>0</v>
      </c>
      <c r="BE237" s="56">
        <v>0</v>
      </c>
      <c r="BF237" s="96">
        <v>0</v>
      </c>
      <c r="BG237" s="56">
        <v>0</v>
      </c>
      <c r="BH237" s="56">
        <v>0</v>
      </c>
      <c r="BI237" s="56">
        <v>0</v>
      </c>
      <c r="BJ237" s="56">
        <v>0</v>
      </c>
      <c r="BK237" s="56">
        <v>0</v>
      </c>
      <c r="BL237" s="56">
        <v>0</v>
      </c>
      <c r="BM237" s="56">
        <v>0</v>
      </c>
      <c r="BN237" s="96">
        <v>46.557000000000002</v>
      </c>
      <c r="BO237" s="56">
        <v>3759.77</v>
      </c>
      <c r="BP237" s="56">
        <v>3672.36</v>
      </c>
      <c r="BQ237" s="56">
        <v>179.63</v>
      </c>
      <c r="BR237" s="48">
        <f>SUM(BR281)/AQ279*AQ237</f>
        <v>30617.766511049864</v>
      </c>
      <c r="BS237" s="48">
        <f>SUM(BS281)/AR279*AR237</f>
        <v>34005.480838934069</v>
      </c>
      <c r="BT237" s="48">
        <f>SUM(BT281)/AS279*AS237</f>
        <v>236.12260843568458</v>
      </c>
      <c r="BU237" s="53"/>
      <c r="BV237" s="48">
        <f>SUM(BV281)/AU279*AU237</f>
        <v>23255.089399956567</v>
      </c>
      <c r="BW237" s="48">
        <f>SUM(BW281)/AV279*AV237</f>
        <v>24714.372892773677</v>
      </c>
      <c r="BX237" s="48">
        <f>SUM(BX281)/AW279*AW237</f>
        <v>308.73122569873794</v>
      </c>
      <c r="BY237" s="53"/>
      <c r="BZ237" s="48">
        <f>SUM(BZ281)/AY279*AY237</f>
        <v>0</v>
      </c>
      <c r="CA237" s="48">
        <f>SUM(CA281)/AZ279*AZ237</f>
        <v>0</v>
      </c>
      <c r="CB237" s="48">
        <f>SUM(CB281)/BA279*BA237</f>
        <v>0</v>
      </c>
      <c r="CC237" s="53"/>
      <c r="CD237" s="48">
        <f>SUM(CD281)/BC279*BC237</f>
        <v>0</v>
      </c>
      <c r="CE237" s="48">
        <f>SUM(CE281)/BD279*BD237</f>
        <v>0</v>
      </c>
      <c r="CF237" s="48">
        <f>SUM(CF281)/BE279*BE237</f>
        <v>0</v>
      </c>
      <c r="CG237" s="53"/>
      <c r="CH237" s="48">
        <f>SUM(CH281)/BG279*BG237</f>
        <v>0</v>
      </c>
      <c r="CI237" s="48">
        <f>SUM(CI281)/BH279*BH237</f>
        <v>0</v>
      </c>
      <c r="CJ237" s="48">
        <f>SUM(CJ281)/BI279*BI237</f>
        <v>0</v>
      </c>
      <c r="CK237" s="53"/>
      <c r="CL237" s="48">
        <f>SUM(CL281)/BK279*BK237</f>
        <v>0</v>
      </c>
      <c r="CM237" s="48">
        <f>SUM(CM281)/BL279*BL237</f>
        <v>0</v>
      </c>
      <c r="CN237" s="48">
        <f>SUM(CN281)/BM279*BM237</f>
        <v>0</v>
      </c>
      <c r="CO237" s="53"/>
      <c r="CP237" s="48">
        <f t="shared" si="25"/>
        <v>46.557000000000002</v>
      </c>
      <c r="CQ237" s="48">
        <f t="shared" si="26"/>
        <v>46.557000000000002</v>
      </c>
      <c r="CR237" s="48">
        <f t="shared" si="27"/>
        <v>0</v>
      </c>
      <c r="CS237" s="53"/>
      <c r="CT237" s="56"/>
      <c r="CU237" s="56"/>
      <c r="CV237" s="56"/>
      <c r="CW237" s="56"/>
      <c r="CX237" s="52"/>
      <c r="CY237" s="52"/>
      <c r="CZ237" s="52"/>
    </row>
    <row r="238" spans="1:108" x14ac:dyDescent="0.2">
      <c r="A238" s="56">
        <v>8</v>
      </c>
      <c r="B238" s="66" t="s">
        <v>301</v>
      </c>
      <c r="C238" s="56"/>
      <c r="D238" s="60" t="s">
        <v>20</v>
      </c>
      <c r="E238" s="32">
        <v>42736</v>
      </c>
      <c r="F238" s="32">
        <v>43100</v>
      </c>
      <c r="G238" s="60" t="s">
        <v>20</v>
      </c>
      <c r="H238" s="48">
        <v>39100</v>
      </c>
      <c r="I238" s="56"/>
      <c r="J238" s="56">
        <v>2595.89</v>
      </c>
      <c r="K238" s="37">
        <f t="shared" si="24"/>
        <v>69525.66</v>
      </c>
      <c r="L238" s="56">
        <v>29924.639999999999</v>
      </c>
      <c r="M238" s="56">
        <v>20718.72</v>
      </c>
      <c r="N238" s="56">
        <v>18882.3</v>
      </c>
      <c r="O238" s="56">
        <v>67837.210000000006</v>
      </c>
      <c r="P238" s="37">
        <f t="shared" si="23"/>
        <v>67837.210000000006</v>
      </c>
      <c r="Q238" s="37"/>
      <c r="R238" s="37"/>
      <c r="S238" s="37"/>
      <c r="T238" s="37"/>
      <c r="U238" s="37"/>
      <c r="V238" s="48">
        <v>41600</v>
      </c>
      <c r="W238" s="56"/>
      <c r="X238" s="56">
        <v>4284.34</v>
      </c>
      <c r="Y238" s="82">
        <v>506.4</v>
      </c>
      <c r="Z238" s="5">
        <f t="shared" si="30"/>
        <v>15.11</v>
      </c>
      <c r="AA238" s="33">
        <v>0</v>
      </c>
      <c r="AB238" s="56">
        <v>3.39</v>
      </c>
      <c r="AC238" s="56">
        <v>3.52</v>
      </c>
      <c r="AD238" s="33">
        <v>4.2</v>
      </c>
      <c r="AE238" s="33">
        <v>4</v>
      </c>
      <c r="AF238" s="56"/>
      <c r="AG238" s="56"/>
      <c r="AH238" s="56"/>
      <c r="AI238" s="56"/>
      <c r="AJ238" s="56"/>
      <c r="AK238" s="56"/>
      <c r="AL238" s="56">
        <v>1477.77</v>
      </c>
      <c r="AM238" s="56"/>
      <c r="AN238" s="56"/>
      <c r="AO238" s="56">
        <v>2751.8</v>
      </c>
      <c r="AP238" s="56">
        <v>708.36</v>
      </c>
      <c r="AQ238" s="56">
        <v>35365.15</v>
      </c>
      <c r="AR238" s="56">
        <v>34829.54</v>
      </c>
      <c r="AS238" s="56">
        <v>1345.12</v>
      </c>
      <c r="AT238" s="56">
        <v>708.36400000000003</v>
      </c>
      <c r="AU238" s="56">
        <v>20495.060000000001</v>
      </c>
      <c r="AV238" s="56">
        <v>20174.13</v>
      </c>
      <c r="AW238" s="56">
        <v>889.18</v>
      </c>
      <c r="AX238" s="56">
        <v>0</v>
      </c>
      <c r="AY238" s="56">
        <v>0</v>
      </c>
      <c r="AZ238" s="56">
        <v>0</v>
      </c>
      <c r="BA238" s="56">
        <v>0</v>
      </c>
      <c r="BB238" s="56">
        <v>0</v>
      </c>
      <c r="BC238" s="56">
        <v>0</v>
      </c>
      <c r="BD238" s="56">
        <v>0</v>
      </c>
      <c r="BE238" s="56">
        <v>0</v>
      </c>
      <c r="BF238" s="96">
        <v>9524.6450000000004</v>
      </c>
      <c r="BG238" s="56">
        <v>23618.22</v>
      </c>
      <c r="BH238" s="56">
        <v>21529.47</v>
      </c>
      <c r="BI238" s="56">
        <v>2088.75</v>
      </c>
      <c r="BJ238" s="56">
        <v>0</v>
      </c>
      <c r="BK238" s="56">
        <v>0</v>
      </c>
      <c r="BL238" s="56">
        <v>0</v>
      </c>
      <c r="BM238" s="56">
        <v>0</v>
      </c>
      <c r="BN238" s="96">
        <v>29.306999999999999</v>
      </c>
      <c r="BO238" s="56">
        <v>2370.23</v>
      </c>
      <c r="BP238" s="56">
        <v>2312.25</v>
      </c>
      <c r="BQ238" s="56">
        <v>157.99</v>
      </c>
      <c r="BR238" s="48">
        <f>SUM(BR281)/AQ279*AQ238</f>
        <v>33449.462156833317</v>
      </c>
      <c r="BS238" s="48">
        <f>SUM(BS281)/AR279*AR238</f>
        <v>36496.968899764441</v>
      </c>
      <c r="BT238" s="48">
        <f>SUM(BT281)/AS279*AS238</f>
        <v>174.92798458924923</v>
      </c>
      <c r="BU238" s="53"/>
      <c r="BV238" s="48">
        <f>SUM(BV281)/AU279*AU238</f>
        <v>20647.059596864907</v>
      </c>
      <c r="BW238" s="48">
        <f>SUM(BW281)/AV279*AV238</f>
        <v>21590.801078576274</v>
      </c>
      <c r="BX238" s="48">
        <f>SUM(BX281)/AW279*AW238</f>
        <v>208.96205528332047</v>
      </c>
      <c r="BY238" s="53"/>
      <c r="BZ238" s="48">
        <f>SUM(BZ281)/AY279*AY238</f>
        <v>0</v>
      </c>
      <c r="CA238" s="48">
        <f>SUM(CA281)/AZ279*AZ238</f>
        <v>0</v>
      </c>
      <c r="CB238" s="48">
        <f>SUM(CB281)/BA279*BA238</f>
        <v>0</v>
      </c>
      <c r="CC238" s="53"/>
      <c r="CD238" s="48">
        <f>SUM(CD281)/BC279*BC238</f>
        <v>0</v>
      </c>
      <c r="CE238" s="48">
        <f>SUM(CE281)/BD279*BD238</f>
        <v>0</v>
      </c>
      <c r="CF238" s="48">
        <f>SUM(CF281)/BE279*BE238</f>
        <v>0</v>
      </c>
      <c r="CG238" s="53"/>
      <c r="CH238" s="48">
        <f>SUM(CH281)/BG279*BG238</f>
        <v>25263.936576874807</v>
      </c>
      <c r="CI238" s="48">
        <f>SUM(CI281)/BH279*BH238</f>
        <v>27267.042185202907</v>
      </c>
      <c r="CJ238" s="48">
        <f>SUM(CJ281)/BI279*BI238</f>
        <v>428.48346555796024</v>
      </c>
      <c r="CK238" s="53"/>
      <c r="CL238" s="48">
        <f>SUM(CL281)/BK279*BK238</f>
        <v>0</v>
      </c>
      <c r="CM238" s="48">
        <f>SUM(CM281)/BL279*BL238</f>
        <v>0</v>
      </c>
      <c r="CN238" s="48">
        <f>SUM(CN281)/BM279*BM238</f>
        <v>0</v>
      </c>
      <c r="CO238" s="53"/>
      <c r="CP238" s="48">
        <f t="shared" si="25"/>
        <v>29.306999999999999</v>
      </c>
      <c r="CQ238" s="48">
        <f t="shared" si="26"/>
        <v>29.306999999999999</v>
      </c>
      <c r="CR238" s="48">
        <f t="shared" si="27"/>
        <v>0</v>
      </c>
      <c r="CS238" s="53"/>
      <c r="CT238" s="56"/>
      <c r="CU238" s="56"/>
      <c r="CV238" s="56"/>
      <c r="CW238" s="56"/>
      <c r="CX238" s="52"/>
      <c r="CY238" s="52"/>
      <c r="CZ238" s="52"/>
    </row>
    <row r="239" spans="1:108" x14ac:dyDescent="0.2">
      <c r="A239" s="56">
        <v>9</v>
      </c>
      <c r="B239" s="66" t="s">
        <v>302</v>
      </c>
      <c r="C239" s="56"/>
      <c r="D239" s="60" t="s">
        <v>20</v>
      </c>
      <c r="E239" s="32">
        <v>42736</v>
      </c>
      <c r="F239" s="32">
        <v>43100</v>
      </c>
      <c r="G239" s="60" t="s">
        <v>20</v>
      </c>
      <c r="H239" s="48">
        <v>31100</v>
      </c>
      <c r="I239" s="56"/>
      <c r="J239" s="56">
        <v>6833.31</v>
      </c>
      <c r="K239" s="37">
        <f t="shared" si="24"/>
        <v>133328.16</v>
      </c>
      <c r="L239" s="56">
        <v>57385.86</v>
      </c>
      <c r="M239" s="56">
        <v>39732</v>
      </c>
      <c r="N239" s="56">
        <v>36210.300000000003</v>
      </c>
      <c r="O239" s="56">
        <v>134815.17000000001</v>
      </c>
      <c r="P239" s="37">
        <f t="shared" si="23"/>
        <v>134815.17000000001</v>
      </c>
      <c r="Q239" s="37"/>
      <c r="R239" s="37"/>
      <c r="S239" s="37"/>
      <c r="T239" s="37"/>
      <c r="U239" s="37"/>
      <c r="V239" s="48">
        <v>58400</v>
      </c>
      <c r="W239" s="56"/>
      <c r="X239" s="56">
        <v>5346.3</v>
      </c>
      <c r="Y239" s="82">
        <v>508.7</v>
      </c>
      <c r="Z239" s="5">
        <f t="shared" si="30"/>
        <v>15.11</v>
      </c>
      <c r="AA239" s="33">
        <v>0</v>
      </c>
      <c r="AB239" s="56">
        <v>3.39</v>
      </c>
      <c r="AC239" s="56">
        <v>3.52</v>
      </c>
      <c r="AD239" s="33">
        <v>4.2</v>
      </c>
      <c r="AE239" s="33">
        <v>4</v>
      </c>
      <c r="AF239" s="56"/>
      <c r="AG239" s="56"/>
      <c r="AH239" s="56"/>
      <c r="AI239" s="56"/>
      <c r="AJ239" s="56"/>
      <c r="AK239" s="56"/>
      <c r="AL239" s="56">
        <v>6533.88</v>
      </c>
      <c r="AM239" s="56"/>
      <c r="AN239" s="56"/>
      <c r="AO239" s="56">
        <v>648.29999999999995</v>
      </c>
      <c r="AP239" s="56">
        <v>883.98</v>
      </c>
      <c r="AQ239" s="56">
        <v>36208.65</v>
      </c>
      <c r="AR239" s="56">
        <v>39764</v>
      </c>
      <c r="AS239" s="56">
        <v>188.28</v>
      </c>
      <c r="AT239" s="56">
        <v>883.976</v>
      </c>
      <c r="AU239" s="56">
        <v>25694.12</v>
      </c>
      <c r="AV239" s="56">
        <v>28456.48</v>
      </c>
      <c r="AW239" s="56">
        <v>-155.31</v>
      </c>
      <c r="AX239" s="56">
        <v>0</v>
      </c>
      <c r="AY239" s="56">
        <v>0</v>
      </c>
      <c r="AZ239" s="56">
        <v>0</v>
      </c>
      <c r="BA239" s="56">
        <v>0</v>
      </c>
      <c r="BB239" s="56">
        <v>0</v>
      </c>
      <c r="BC239" s="56">
        <v>0</v>
      </c>
      <c r="BD239" s="56">
        <v>0</v>
      </c>
      <c r="BE239" s="56">
        <v>0</v>
      </c>
      <c r="BF239" s="96">
        <v>0</v>
      </c>
      <c r="BG239" s="56">
        <v>0</v>
      </c>
      <c r="BH239" s="56">
        <v>0</v>
      </c>
      <c r="BI239" s="56">
        <v>0</v>
      </c>
      <c r="BJ239" s="56">
        <v>0</v>
      </c>
      <c r="BK239" s="56">
        <v>0</v>
      </c>
      <c r="BL239" s="56">
        <v>0</v>
      </c>
      <c r="BM239" s="56">
        <v>0</v>
      </c>
      <c r="BN239" s="96">
        <v>47.195999999999998</v>
      </c>
      <c r="BO239" s="56">
        <v>3809.22</v>
      </c>
      <c r="BP239" s="56">
        <v>3881.02</v>
      </c>
      <c r="BQ239" s="56">
        <v>111.4</v>
      </c>
      <c r="BR239" s="48">
        <f>SUM(BR281)/AQ279*AQ239</f>
        <v>34247.270771508753</v>
      </c>
      <c r="BS239" s="48">
        <f>SUM(BS281)/AR279*AR239</f>
        <v>41667.661167222795</v>
      </c>
      <c r="BT239" s="48">
        <f>SUM(BT281)/AS279*AS239</f>
        <v>24.485132135767699</v>
      </c>
      <c r="BU239" s="53"/>
      <c r="BV239" s="48">
        <f>SUM(BV281)/AU279*AU239</f>
        <v>25884.677914043605</v>
      </c>
      <c r="BW239" s="48">
        <f>SUM(BW281)/AV279*AV239</f>
        <v>30454.755623983991</v>
      </c>
      <c r="BX239" s="48">
        <f>SUM(BX281)/AW279*AW239</f>
        <v>-36.498680588916201</v>
      </c>
      <c r="BY239" s="53"/>
      <c r="BZ239" s="48">
        <f>SUM(BZ281)/AY279*AY239</f>
        <v>0</v>
      </c>
      <c r="CA239" s="48">
        <f>SUM(CA281)/AZ279*AZ239</f>
        <v>0</v>
      </c>
      <c r="CB239" s="48">
        <f>SUM(CB281)/BA279*BA239</f>
        <v>0</v>
      </c>
      <c r="CC239" s="53"/>
      <c r="CD239" s="48">
        <f>SUM(CD281)/BC279*BC239</f>
        <v>0</v>
      </c>
      <c r="CE239" s="48">
        <f>SUM(CE281)/BD279*BD239</f>
        <v>0</v>
      </c>
      <c r="CF239" s="48">
        <f>SUM(CF281)/BE279*BE239</f>
        <v>0</v>
      </c>
      <c r="CG239" s="53"/>
      <c r="CH239" s="48">
        <f>SUM(CH281)/BG279*BG239</f>
        <v>0</v>
      </c>
      <c r="CI239" s="48">
        <f>SUM(CI281)/BH279*BH239</f>
        <v>0</v>
      </c>
      <c r="CJ239" s="48">
        <f>SUM(CJ281)/BI279*BI239</f>
        <v>0</v>
      </c>
      <c r="CK239" s="53"/>
      <c r="CL239" s="48">
        <f>SUM(CL281)/BK279*BK239</f>
        <v>0</v>
      </c>
      <c r="CM239" s="48">
        <f>SUM(CM281)/BL279*BL239</f>
        <v>0</v>
      </c>
      <c r="CN239" s="48">
        <f>SUM(CN281)/BM279*BM239</f>
        <v>0</v>
      </c>
      <c r="CO239" s="53"/>
      <c r="CP239" s="48">
        <f t="shared" si="25"/>
        <v>47.195999999999998</v>
      </c>
      <c r="CQ239" s="48">
        <f t="shared" si="26"/>
        <v>47.195999999999998</v>
      </c>
      <c r="CR239" s="48">
        <f t="shared" si="27"/>
        <v>0</v>
      </c>
      <c r="CS239" s="53"/>
      <c r="CT239" s="56"/>
      <c r="CU239" s="56"/>
      <c r="CV239" s="56"/>
      <c r="CW239" s="56"/>
      <c r="CX239" s="52"/>
      <c r="CY239" s="52">
        <v>2</v>
      </c>
      <c r="CZ239" s="52">
        <v>6000</v>
      </c>
    </row>
    <row r="240" spans="1:108" x14ac:dyDescent="0.2">
      <c r="A240" s="56">
        <v>10</v>
      </c>
      <c r="B240" s="87" t="s">
        <v>347</v>
      </c>
      <c r="C240" s="56"/>
      <c r="D240" s="60" t="s">
        <v>20</v>
      </c>
      <c r="E240" s="32">
        <v>42736</v>
      </c>
      <c r="F240" s="32">
        <v>43100</v>
      </c>
      <c r="G240" s="60" t="s">
        <v>20</v>
      </c>
      <c r="H240" s="48">
        <v>9700</v>
      </c>
      <c r="I240" s="56"/>
      <c r="J240" s="56">
        <v>21277.14</v>
      </c>
      <c r="K240" s="37">
        <f t="shared" si="24"/>
        <v>156427.63</v>
      </c>
      <c r="L240" s="56">
        <v>77416.990000000005</v>
      </c>
      <c r="M240" s="56">
        <v>42292.800000000003</v>
      </c>
      <c r="N240" s="56">
        <v>36717.839999999997</v>
      </c>
      <c r="O240" s="56">
        <v>129948.21</v>
      </c>
      <c r="P240" s="37">
        <f t="shared" si="23"/>
        <v>129948.21</v>
      </c>
      <c r="Q240" s="37"/>
      <c r="R240" s="37"/>
      <c r="S240" s="37"/>
      <c r="T240" s="37"/>
      <c r="U240" s="37"/>
      <c r="V240" s="48">
        <v>65800</v>
      </c>
      <c r="W240" s="56"/>
      <c r="X240" s="64">
        <v>47756.56</v>
      </c>
      <c r="Y240" s="82"/>
      <c r="Z240" s="5">
        <f t="shared" si="30"/>
        <v>21.39</v>
      </c>
      <c r="AA240" s="33">
        <v>1.88</v>
      </c>
      <c r="AB240" s="56">
        <v>3.39</v>
      </c>
      <c r="AC240" s="56">
        <v>7.92</v>
      </c>
      <c r="AD240" s="56">
        <v>4.2</v>
      </c>
      <c r="AE240" s="33">
        <v>4</v>
      </c>
      <c r="AF240" s="56">
        <v>11</v>
      </c>
      <c r="AG240" s="56">
        <v>11</v>
      </c>
      <c r="AH240" s="56"/>
      <c r="AI240" s="56">
        <v>39889.699999999997</v>
      </c>
      <c r="AJ240" s="56"/>
      <c r="AK240" s="56"/>
      <c r="AL240" s="56">
        <v>19968.900000000001</v>
      </c>
      <c r="AM240" s="56"/>
      <c r="AN240" s="56"/>
      <c r="AO240" s="64">
        <v>486923.24</v>
      </c>
      <c r="AP240" s="56">
        <v>1557.54</v>
      </c>
      <c r="AQ240" s="56">
        <v>59371.19</v>
      </c>
      <c r="AR240" s="56">
        <v>45825.64</v>
      </c>
      <c r="AS240" s="56">
        <v>25150.29</v>
      </c>
      <c r="AT240" s="56">
        <v>1557.5429999999999</v>
      </c>
      <c r="AU240" s="56">
        <v>45303.07</v>
      </c>
      <c r="AV240" s="56">
        <v>34304.01</v>
      </c>
      <c r="AW240" s="60">
        <v>19038.830000000002</v>
      </c>
      <c r="AX240" s="56">
        <v>0</v>
      </c>
      <c r="AY240" s="56">
        <v>0</v>
      </c>
      <c r="AZ240" s="56">
        <v>0</v>
      </c>
      <c r="BA240" s="56">
        <v>0</v>
      </c>
      <c r="BB240" s="56">
        <v>0</v>
      </c>
      <c r="BC240" s="56">
        <v>0</v>
      </c>
      <c r="BD240" s="56">
        <v>0</v>
      </c>
      <c r="BE240" s="56">
        <v>0</v>
      </c>
      <c r="BF240" s="96">
        <v>15728.753000000001</v>
      </c>
      <c r="BG240" s="56">
        <v>37165.53</v>
      </c>
      <c r="BH240" s="56">
        <v>25570.16</v>
      </c>
      <c r="BI240" s="56">
        <v>11595.37</v>
      </c>
      <c r="BJ240" s="56">
        <v>0</v>
      </c>
      <c r="BK240" s="56">
        <v>0</v>
      </c>
      <c r="BL240" s="56">
        <v>0</v>
      </c>
      <c r="BM240" s="56">
        <v>0</v>
      </c>
      <c r="BN240" s="96">
        <v>29.864000000000001</v>
      </c>
      <c r="BO240" s="56">
        <v>2413.5</v>
      </c>
      <c r="BP240" s="56">
        <v>1564.94</v>
      </c>
      <c r="BQ240" s="56">
        <v>1172.95</v>
      </c>
      <c r="BR240" s="48">
        <f>SUM(BR281)/AQ279*AQ240</f>
        <v>56155.123705432059</v>
      </c>
      <c r="BS240" s="48">
        <f>SUM(BS281)/AR279*AR240</f>
        <v>48019.496033878175</v>
      </c>
      <c r="BT240" s="48">
        <f>SUM(BT281)/AS279*AS240</f>
        <v>3270.7041316277723</v>
      </c>
      <c r="BU240" s="53"/>
      <c r="BV240" s="48">
        <f>SUM(BV281)/AU279*AU240</f>
        <v>45639.055763239659</v>
      </c>
      <c r="BW240" s="48">
        <f>SUM(BW281)/AV279*AV240</f>
        <v>36712.911838453074</v>
      </c>
      <c r="BX240" s="48">
        <f>SUM(BX281)/AW279*AW240</f>
        <v>4474.2268685640038</v>
      </c>
      <c r="BY240" s="53"/>
      <c r="BZ240" s="48">
        <f>SUM(BZ281)/AY279*AY240</f>
        <v>0</v>
      </c>
      <c r="CA240" s="48">
        <f>SUM(CA281)/AZ279*AZ240</f>
        <v>0</v>
      </c>
      <c r="CB240" s="48">
        <f>SUM(CB281)/BA279*BA240</f>
        <v>0</v>
      </c>
      <c r="CC240" s="53"/>
      <c r="CD240" s="48">
        <f>SUM(CD281)/BC279*BC240</f>
        <v>0</v>
      </c>
      <c r="CE240" s="48">
        <f>SUM(CE281)/BD279*BD240</f>
        <v>0</v>
      </c>
      <c r="CF240" s="48">
        <f>SUM(CF281)/BE279*BE240</f>
        <v>0</v>
      </c>
      <c r="CG240" s="53"/>
      <c r="CH240" s="48">
        <f>SUM(CH281)/BG279*BG240</f>
        <v>39755.222568251877</v>
      </c>
      <c r="CI240" s="48">
        <f>SUM(CI281)/BH279*BH240</f>
        <v>32384.570145126094</v>
      </c>
      <c r="CJ240" s="48">
        <f>SUM(CJ281)/BI279*BI240</f>
        <v>2378.659160754904</v>
      </c>
      <c r="CK240" s="53"/>
      <c r="CL240" s="48">
        <f>SUM(CL281)/BK279*BK240</f>
        <v>0</v>
      </c>
      <c r="CM240" s="48">
        <f>SUM(CM281)/BL279*BL240</f>
        <v>0</v>
      </c>
      <c r="CN240" s="48">
        <f>SUM(CN281)/BM279*BM240</f>
        <v>0</v>
      </c>
      <c r="CO240" s="53"/>
      <c r="CP240" s="48">
        <f t="shared" si="25"/>
        <v>29.864000000000001</v>
      </c>
      <c r="CQ240" s="48">
        <f t="shared" si="26"/>
        <v>29.864000000000001</v>
      </c>
      <c r="CR240" s="48">
        <f t="shared" si="27"/>
        <v>0</v>
      </c>
      <c r="CS240" s="53"/>
      <c r="CT240" s="56"/>
      <c r="CU240" s="56"/>
      <c r="CV240" s="56"/>
      <c r="CW240" s="56"/>
      <c r="CX240" s="52"/>
      <c r="CY240" s="52">
        <v>1</v>
      </c>
      <c r="CZ240" s="52">
        <v>19439.21</v>
      </c>
    </row>
    <row r="241" spans="1:108" s="16" customFormat="1" ht="25.5" x14ac:dyDescent="0.2">
      <c r="A241" s="56"/>
      <c r="B241" s="65" t="s">
        <v>340</v>
      </c>
      <c r="C241" s="19"/>
      <c r="D241" s="19"/>
      <c r="E241" s="19"/>
      <c r="F241" s="19"/>
      <c r="G241" s="19"/>
      <c r="H241" s="51"/>
      <c r="I241" s="56"/>
      <c r="J241" s="56"/>
      <c r="K241" s="41"/>
      <c r="L241" s="56"/>
      <c r="M241" s="56"/>
      <c r="N241" s="56"/>
      <c r="O241" s="56"/>
      <c r="P241" s="37"/>
      <c r="Q241" s="41"/>
      <c r="R241" s="41"/>
      <c r="S241" s="41"/>
      <c r="T241" s="41"/>
      <c r="U241" s="41"/>
      <c r="V241" s="51"/>
      <c r="W241" s="56"/>
      <c r="X241" s="56"/>
      <c r="Y241" s="80"/>
      <c r="Z241" s="3"/>
      <c r="AA241" s="19"/>
      <c r="AB241" s="19"/>
      <c r="AC241" s="19"/>
      <c r="AD241" s="19"/>
      <c r="AE241" s="19"/>
      <c r="AF241" s="19"/>
      <c r="AG241" s="19"/>
      <c r="AH241" s="19"/>
      <c r="AI241" s="19"/>
      <c r="AJ241" s="41"/>
      <c r="AK241" s="56"/>
      <c r="AL241" s="56"/>
      <c r="AM241" s="56"/>
      <c r="AN241" s="56"/>
      <c r="AO241" s="56"/>
      <c r="AP241" s="56"/>
      <c r="AQ241" s="56"/>
      <c r="AR241" s="56"/>
      <c r="AS241" s="56"/>
      <c r="AT241" s="56"/>
      <c r="AU241" s="56"/>
      <c r="AV241" s="56"/>
      <c r="AW241" s="56"/>
      <c r="AX241" s="56"/>
      <c r="AY241" s="56"/>
      <c r="AZ241" s="56"/>
      <c r="BA241" s="56"/>
      <c r="BB241" s="56"/>
      <c r="BC241" s="56"/>
      <c r="BD241" s="56"/>
      <c r="BE241" s="56"/>
      <c r="BF241" s="96"/>
      <c r="BG241" s="56"/>
      <c r="BH241" s="56"/>
      <c r="BI241" s="56"/>
      <c r="BJ241" s="56"/>
      <c r="BK241" s="56"/>
      <c r="BL241" s="56"/>
      <c r="BM241" s="56"/>
      <c r="BN241" s="96"/>
      <c r="BO241" s="56"/>
      <c r="BP241" s="56"/>
      <c r="BQ241" s="56"/>
      <c r="BR241" s="51"/>
      <c r="BS241" s="51"/>
      <c r="BT241" s="51"/>
      <c r="BU241" s="3"/>
      <c r="BV241" s="51"/>
      <c r="BW241" s="51"/>
      <c r="BX241" s="51"/>
      <c r="BY241" s="3"/>
      <c r="BZ241" s="51"/>
      <c r="CA241" s="51"/>
      <c r="CB241" s="51"/>
      <c r="CC241" s="3"/>
      <c r="CD241" s="51"/>
      <c r="CE241" s="51"/>
      <c r="CF241" s="51"/>
      <c r="CG241" s="3"/>
      <c r="CH241" s="51"/>
      <c r="CI241" s="51"/>
      <c r="CJ241" s="51"/>
      <c r="CK241" s="3"/>
      <c r="CL241" s="51"/>
      <c r="CM241" s="51"/>
      <c r="CN241" s="51"/>
      <c r="CO241" s="3"/>
      <c r="CP241" s="48">
        <f t="shared" si="25"/>
        <v>0</v>
      </c>
      <c r="CQ241" s="48">
        <f t="shared" si="26"/>
        <v>0</v>
      </c>
      <c r="CR241" s="48">
        <f t="shared" si="27"/>
        <v>0</v>
      </c>
      <c r="CS241" s="3"/>
      <c r="CT241" s="19"/>
      <c r="CU241" s="19"/>
      <c r="CV241" s="19"/>
      <c r="CW241" s="19"/>
      <c r="CX241" s="52"/>
      <c r="CY241" s="52"/>
      <c r="CZ241" s="52"/>
      <c r="DA241" s="17"/>
      <c r="DB241" s="17"/>
      <c r="DC241" s="17"/>
      <c r="DD241" s="17"/>
    </row>
    <row r="242" spans="1:108" x14ac:dyDescent="0.2">
      <c r="A242" s="56">
        <v>1</v>
      </c>
      <c r="B242" s="66" t="s">
        <v>303</v>
      </c>
      <c r="C242" s="56"/>
      <c r="D242" s="95" t="s">
        <v>348</v>
      </c>
      <c r="E242" s="32">
        <v>42736</v>
      </c>
      <c r="F242" s="32">
        <v>43100</v>
      </c>
      <c r="G242" s="60" t="s">
        <v>24</v>
      </c>
      <c r="H242" s="49">
        <v>-91000</v>
      </c>
      <c r="I242" s="56"/>
      <c r="J242" s="56">
        <v>54916.89</v>
      </c>
      <c r="K242" s="37">
        <f t="shared" si="24"/>
        <v>82677.279999999999</v>
      </c>
      <c r="L242" s="56">
        <v>29124</v>
      </c>
      <c r="M242" s="56">
        <v>30180.28</v>
      </c>
      <c r="N242" s="56">
        <v>23373</v>
      </c>
      <c r="O242" s="56">
        <v>89111.01</v>
      </c>
      <c r="P242" s="37">
        <f t="shared" si="23"/>
        <v>89111.01</v>
      </c>
      <c r="Q242" s="37"/>
      <c r="R242" s="37"/>
      <c r="S242" s="37"/>
      <c r="T242" s="37"/>
      <c r="U242" s="38"/>
      <c r="V242" s="49">
        <v>-68700</v>
      </c>
      <c r="W242" s="56"/>
      <c r="X242" s="56">
        <v>48483.16</v>
      </c>
      <c r="Y242" s="82">
        <v>2077.61</v>
      </c>
      <c r="Z242" s="5">
        <f t="shared" ref="Z242:Z247" si="31">SUM(AA242:AE242)</f>
        <v>17.55</v>
      </c>
      <c r="AA242" s="33">
        <v>0</v>
      </c>
      <c r="AB242" s="33">
        <v>4.34</v>
      </c>
      <c r="AC242" s="33">
        <v>3.57</v>
      </c>
      <c r="AD242" s="33">
        <v>5.64</v>
      </c>
      <c r="AE242" s="33">
        <v>4</v>
      </c>
      <c r="AF242" s="56"/>
      <c r="AG242" s="56"/>
      <c r="AH242" s="56"/>
      <c r="AI242" s="56"/>
      <c r="AJ242" s="56"/>
      <c r="AK242" s="56"/>
      <c r="AL242" s="56">
        <v>119517.25</v>
      </c>
      <c r="AM242" s="56"/>
      <c r="AN242" s="56"/>
      <c r="AO242" s="56">
        <v>95543.9</v>
      </c>
      <c r="AP242" s="56">
        <v>480.22</v>
      </c>
      <c r="AQ242" s="56">
        <v>13429.8</v>
      </c>
      <c r="AR242" s="56">
        <v>14620.26</v>
      </c>
      <c r="AS242" s="56">
        <v>8824.7000000000007</v>
      </c>
      <c r="AT242" s="56">
        <v>408.05200000000002</v>
      </c>
      <c r="AU242" s="56">
        <v>4422.22</v>
      </c>
      <c r="AV242" s="56">
        <v>4353.63</v>
      </c>
      <c r="AW242" s="56">
        <v>2833.94</v>
      </c>
      <c r="AX242" s="56">
        <v>73.150999999999996</v>
      </c>
      <c r="AY242" s="56">
        <v>123182.84</v>
      </c>
      <c r="AZ242" s="56">
        <v>148168.70000000001</v>
      </c>
      <c r="BA242" s="56">
        <v>81301.5</v>
      </c>
      <c r="BB242" s="56">
        <v>0</v>
      </c>
      <c r="BC242" s="56">
        <v>0</v>
      </c>
      <c r="BD242" s="56">
        <v>0</v>
      </c>
      <c r="BE242" s="56">
        <v>0</v>
      </c>
      <c r="BF242" s="96">
        <v>6976</v>
      </c>
      <c r="BG242" s="56">
        <v>16537.919999999998</v>
      </c>
      <c r="BH242" s="56">
        <v>8914.15</v>
      </c>
      <c r="BI242" s="56">
        <v>7623.77</v>
      </c>
      <c r="BJ242" s="56">
        <v>0</v>
      </c>
      <c r="BK242" s="56">
        <v>0</v>
      </c>
      <c r="BL242" s="56">
        <v>0</v>
      </c>
      <c r="BM242" s="56">
        <v>0</v>
      </c>
      <c r="BN242" s="96">
        <v>34.228999999999999</v>
      </c>
      <c r="BO242" s="56">
        <v>2764.84</v>
      </c>
      <c r="BP242" s="56">
        <v>2119.88</v>
      </c>
      <c r="BQ242" s="56">
        <v>1094.3399999999999</v>
      </c>
      <c r="BR242" s="48">
        <f>SUM(BR281)/AQ279*AQ242</f>
        <v>12702.323809565067</v>
      </c>
      <c r="BS242" s="48">
        <f>SUM(BS281)/AR279*AR242</f>
        <v>15320.190118114395</v>
      </c>
      <c r="BT242" s="48">
        <f>SUM(BT281)/AS279*AS242</f>
        <v>1147.6202759640387</v>
      </c>
      <c r="BU242" s="53"/>
      <c r="BV242" s="48">
        <f>SUM(BV281)/AU279*AU242</f>
        <v>4455.0169597184849</v>
      </c>
      <c r="BW242" s="48">
        <f>SUM(BW281)/AV279*AV242</f>
        <v>4659.3513226950572</v>
      </c>
      <c r="BX242" s="48">
        <f>SUM(BX281)/AW279*AW242</f>
        <v>665.99105574755765</v>
      </c>
      <c r="BY242" s="53"/>
      <c r="BZ242" s="48">
        <f>SUM(BZ281)/AY279*AY242</f>
        <v>123744.79819680112</v>
      </c>
      <c r="CA242" s="48">
        <f>SUM(CA281)/AZ279*AZ242</f>
        <v>150800.52442332351</v>
      </c>
      <c r="CB242" s="48">
        <f>SUM(CB281)/BA279*BA242</f>
        <v>24369.932749941254</v>
      </c>
      <c r="CC242" s="53"/>
      <c r="CD242" s="48">
        <f>SUM(CD281)/BC279*BC242</f>
        <v>0</v>
      </c>
      <c r="CE242" s="48">
        <f>SUM(CE281)/BD279*BD242</f>
        <v>0</v>
      </c>
      <c r="CF242" s="48">
        <f>SUM(CF281)/BE279*BE242</f>
        <v>0</v>
      </c>
      <c r="CG242" s="53"/>
      <c r="CH242" s="48">
        <f>SUM(CH281)/BG279*BG242</f>
        <v>17690.281570475225</v>
      </c>
      <c r="CI242" s="48">
        <f>SUM(CI281)/BH279*BH242</f>
        <v>11289.757903711818</v>
      </c>
      <c r="CJ242" s="48">
        <f>SUM(CJ281)/BI279*BI242</f>
        <v>1563.9302885538291</v>
      </c>
      <c r="CK242" s="53"/>
      <c r="CL242" s="48">
        <f>SUM(CL281)/BK279*BK242</f>
        <v>0</v>
      </c>
      <c r="CM242" s="48">
        <f>SUM(CM281)/BL279*BL242</f>
        <v>0</v>
      </c>
      <c r="CN242" s="48">
        <f>SUM(CN281)/BM279*BM242</f>
        <v>0</v>
      </c>
      <c r="CO242" s="53"/>
      <c r="CP242" s="48">
        <f t="shared" si="25"/>
        <v>34.228999999999999</v>
      </c>
      <c r="CQ242" s="48">
        <f t="shared" si="26"/>
        <v>34.228999999999999</v>
      </c>
      <c r="CR242" s="48">
        <f t="shared" si="27"/>
        <v>0</v>
      </c>
      <c r="CS242" s="53"/>
      <c r="CT242" s="56">
        <v>1</v>
      </c>
      <c r="CU242" s="56">
        <v>1</v>
      </c>
      <c r="CV242" s="56">
        <v>0</v>
      </c>
      <c r="CW242" s="56">
        <v>865.07</v>
      </c>
      <c r="CX242" s="52"/>
      <c r="CY242" s="52">
        <v>3</v>
      </c>
      <c r="CZ242" s="52">
        <v>0</v>
      </c>
    </row>
    <row r="243" spans="1:108" s="16" customFormat="1" x14ac:dyDescent="0.2">
      <c r="A243" s="56">
        <v>2</v>
      </c>
      <c r="B243" s="66" t="s">
        <v>304</v>
      </c>
      <c r="C243" s="19"/>
      <c r="D243" s="60" t="s">
        <v>20</v>
      </c>
      <c r="E243" s="32">
        <v>42736</v>
      </c>
      <c r="F243" s="32">
        <v>43100</v>
      </c>
      <c r="G243" s="60" t="s">
        <v>20</v>
      </c>
      <c r="H243" s="49">
        <v>300</v>
      </c>
      <c r="I243" s="56"/>
      <c r="J243" s="56">
        <v>14697.69</v>
      </c>
      <c r="K243" s="37">
        <f t="shared" si="24"/>
        <v>173528.04</v>
      </c>
      <c r="L243" s="56">
        <v>68112</v>
      </c>
      <c r="M243" s="56">
        <v>50754</v>
      </c>
      <c r="N243" s="56">
        <v>54662.04</v>
      </c>
      <c r="O243" s="56">
        <v>173507.23</v>
      </c>
      <c r="P243" s="37">
        <f t="shared" si="23"/>
        <v>173507.23</v>
      </c>
      <c r="Q243" s="41"/>
      <c r="R243" s="41"/>
      <c r="S243" s="41"/>
      <c r="T243" s="41"/>
      <c r="U243" s="38"/>
      <c r="V243" s="49">
        <v>-11000</v>
      </c>
      <c r="W243" s="56"/>
      <c r="X243" s="56">
        <v>14718.5</v>
      </c>
      <c r="Y243" s="80">
        <f>SUM(Y242)</f>
        <v>2077.61</v>
      </c>
      <c r="Z243" s="5">
        <f t="shared" si="31"/>
        <v>17.55</v>
      </c>
      <c r="AA243" s="33">
        <v>0</v>
      </c>
      <c r="AB243" s="33">
        <v>4.34</v>
      </c>
      <c r="AC243" s="33">
        <v>3.57</v>
      </c>
      <c r="AD243" s="33">
        <v>5.64</v>
      </c>
      <c r="AE243" s="33">
        <v>4</v>
      </c>
      <c r="AF243" s="19"/>
      <c r="AG243" s="19"/>
      <c r="AH243" s="19"/>
      <c r="AI243" s="19"/>
      <c r="AJ243" s="41">
        <f>SUM(AJ242)</f>
        <v>0</v>
      </c>
      <c r="AK243" s="56"/>
      <c r="AL243" s="56">
        <v>52447.99</v>
      </c>
      <c r="AM243" s="56"/>
      <c r="AN243" s="56"/>
      <c r="AO243" s="56">
        <v>54807.44</v>
      </c>
      <c r="AP243" s="56">
        <v>1469.81</v>
      </c>
      <c r="AQ243" s="56">
        <v>39730.81</v>
      </c>
      <c r="AR243" s="56">
        <v>38800.93</v>
      </c>
      <c r="AS243" s="56">
        <v>3755.15</v>
      </c>
      <c r="AT243" s="56">
        <v>1469.806</v>
      </c>
      <c r="AU243" s="56">
        <v>16292.63</v>
      </c>
      <c r="AV243" s="56">
        <v>16049.89</v>
      </c>
      <c r="AW243" s="56">
        <v>1436.31</v>
      </c>
      <c r="AX243" s="56">
        <v>199.613</v>
      </c>
      <c r="AY243" s="56">
        <v>336130.11</v>
      </c>
      <c r="AZ243" s="56">
        <v>335148.79999999999</v>
      </c>
      <c r="BA243" s="56">
        <v>48876.88</v>
      </c>
      <c r="BB243" s="56">
        <v>0</v>
      </c>
      <c r="BC243" s="56">
        <v>0</v>
      </c>
      <c r="BD243" s="56">
        <v>0</v>
      </c>
      <c r="BE243" s="56">
        <v>0</v>
      </c>
      <c r="BF243" s="96">
        <v>56207</v>
      </c>
      <c r="BG243" s="56">
        <v>132300.03</v>
      </c>
      <c r="BH243" s="56">
        <v>119999.37</v>
      </c>
      <c r="BI243" s="56">
        <v>12300.66</v>
      </c>
      <c r="BJ243" s="56">
        <v>0</v>
      </c>
      <c r="BK243" s="56">
        <v>0</v>
      </c>
      <c r="BL243" s="56">
        <v>0</v>
      </c>
      <c r="BM243" s="56">
        <v>0</v>
      </c>
      <c r="BN243" s="96">
        <v>85.567999999999998</v>
      </c>
      <c r="BO243" s="56">
        <v>6908.2</v>
      </c>
      <c r="BP243" s="56">
        <v>6840.26</v>
      </c>
      <c r="BQ243" s="56">
        <v>601.52</v>
      </c>
      <c r="BR243" s="48">
        <f>SUM(BR281)/AQ279*AQ243</f>
        <v>37578.639580359042</v>
      </c>
      <c r="BS243" s="48">
        <f>SUM(BS281)/AR279*AR243</f>
        <v>40658.485167818384</v>
      </c>
      <c r="BT243" s="48">
        <f>SUM(BT281)/AS279*AS243</f>
        <v>488.34365806048476</v>
      </c>
      <c r="BU243" s="3"/>
      <c r="BV243" s="48">
        <f>SUM(BV281)/AU279*AU243</f>
        <v>16413.462688065763</v>
      </c>
      <c r="BW243" s="48">
        <f>SUM(BW281)/AV279*AV243</f>
        <v>17176.9480182308</v>
      </c>
      <c r="BX243" s="48">
        <f>SUM(BX281)/AW279*AW243</f>
        <v>337.54053130298257</v>
      </c>
      <c r="BY243" s="3"/>
      <c r="BZ243" s="48">
        <f>SUM(BZ281)/AY279*AY243</f>
        <v>337663.53032466664</v>
      </c>
      <c r="CA243" s="48">
        <f>SUM(CA281)/AZ279*AZ243</f>
        <v>341101.83054752834</v>
      </c>
      <c r="CB243" s="48">
        <f>SUM(CB281)/BA279*BA243</f>
        <v>14650.729428447796</v>
      </c>
      <c r="CC243" s="3"/>
      <c r="CD243" s="48">
        <f>SUM(CD281)/BC279*BC243</f>
        <v>0</v>
      </c>
      <c r="CE243" s="48">
        <f>SUM(CE281)/BD279*BD243</f>
        <v>0</v>
      </c>
      <c r="CF243" s="48">
        <f>SUM(CF281)/BE279*BE243</f>
        <v>0</v>
      </c>
      <c r="CG243" s="3"/>
      <c r="CH243" s="48">
        <f>SUM(CH281)/BG279*BG243</f>
        <v>141518.69052954175</v>
      </c>
      <c r="CI243" s="48">
        <f>SUM(CI281)/BH279*BH243</f>
        <v>151979.02614359627</v>
      </c>
      <c r="CJ243" s="48">
        <f>SUM(CJ281)/BI279*BI243</f>
        <v>2523.3414364812347</v>
      </c>
      <c r="CK243" s="3"/>
      <c r="CL243" s="48">
        <f>SUM(CL281)/BK279*BK243</f>
        <v>0</v>
      </c>
      <c r="CM243" s="48">
        <f>SUM(CM281)/BL279*BL243</f>
        <v>0</v>
      </c>
      <c r="CN243" s="48">
        <f>SUM(CN281)/BM279*BM243</f>
        <v>0</v>
      </c>
      <c r="CO243" s="3"/>
      <c r="CP243" s="48">
        <f t="shared" si="25"/>
        <v>85.567999999999998</v>
      </c>
      <c r="CQ243" s="48">
        <f t="shared" si="26"/>
        <v>85.567999999999998</v>
      </c>
      <c r="CR243" s="48">
        <f t="shared" si="27"/>
        <v>0</v>
      </c>
      <c r="CS243" s="3"/>
      <c r="CT243" s="73"/>
      <c r="CU243" s="73"/>
      <c r="CV243" s="73"/>
      <c r="CW243" s="73"/>
      <c r="CX243" s="52"/>
      <c r="CY243" s="52"/>
      <c r="CZ243" s="52"/>
      <c r="DA243" s="17"/>
      <c r="DB243" s="17"/>
      <c r="DC243" s="17"/>
      <c r="DD243" s="17"/>
    </row>
    <row r="244" spans="1:108" s="25" customFormat="1" ht="15" x14ac:dyDescent="0.2">
      <c r="A244" s="56">
        <v>3</v>
      </c>
      <c r="B244" s="66" t="s">
        <v>305</v>
      </c>
      <c r="C244" s="29"/>
      <c r="D244" s="60" t="s">
        <v>20</v>
      </c>
      <c r="E244" s="32">
        <v>42736</v>
      </c>
      <c r="F244" s="32">
        <v>43100</v>
      </c>
      <c r="G244" s="60" t="s">
        <v>20</v>
      </c>
      <c r="H244" s="49">
        <v>73900</v>
      </c>
      <c r="I244" s="56"/>
      <c r="J244" s="56">
        <v>69503.25</v>
      </c>
      <c r="K244" s="37">
        <f t="shared" si="24"/>
        <v>76660.680000000008</v>
      </c>
      <c r="L244" s="56">
        <v>30090.240000000002</v>
      </c>
      <c r="M244" s="56">
        <v>22422</v>
      </c>
      <c r="N244" s="56">
        <v>24148.44</v>
      </c>
      <c r="O244" s="56">
        <v>58359.42</v>
      </c>
      <c r="P244" s="37">
        <f t="shared" si="23"/>
        <v>58359.42</v>
      </c>
      <c r="Q244" s="39"/>
      <c r="R244" s="39"/>
      <c r="S244" s="39"/>
      <c r="T244" s="39"/>
      <c r="U244" s="38"/>
      <c r="V244" s="49">
        <v>79600</v>
      </c>
      <c r="W244" s="56"/>
      <c r="X244" s="56">
        <v>87804.51</v>
      </c>
      <c r="Y244" s="83">
        <f>SUM(Y243,Y241,Y235,Y227,Y223)</f>
        <v>14448.809999999998</v>
      </c>
      <c r="Z244" s="5">
        <f t="shared" si="31"/>
        <v>17.55</v>
      </c>
      <c r="AA244" s="33">
        <v>0</v>
      </c>
      <c r="AB244" s="33">
        <v>4.34</v>
      </c>
      <c r="AC244" s="33">
        <v>3.57</v>
      </c>
      <c r="AD244" s="33">
        <v>5.64</v>
      </c>
      <c r="AE244" s="33">
        <v>4</v>
      </c>
      <c r="AF244" s="39"/>
      <c r="AG244" s="39"/>
      <c r="AH244" s="39"/>
      <c r="AI244" s="39"/>
      <c r="AJ244" s="39">
        <f>SUM(AJ243,AJ241,AJ235,AJ227,AJ223)</f>
        <v>0</v>
      </c>
      <c r="AK244" s="56"/>
      <c r="AL244" s="56">
        <v>150236.15</v>
      </c>
      <c r="AM244" s="56"/>
      <c r="AN244" s="56"/>
      <c r="AO244" s="56">
        <v>229760.36</v>
      </c>
      <c r="AP244" s="56">
        <v>1156.33</v>
      </c>
      <c r="AQ244" s="56">
        <v>34114.269999999997</v>
      </c>
      <c r="AR244" s="56">
        <v>13497.88</v>
      </c>
      <c r="AS244" s="56">
        <v>32746.87</v>
      </c>
      <c r="AT244" s="56">
        <v>1156.328</v>
      </c>
      <c r="AU244" s="56">
        <v>12635.78</v>
      </c>
      <c r="AV244" s="56">
        <v>5708.48</v>
      </c>
      <c r="AW244" s="56">
        <v>11066.76</v>
      </c>
      <c r="AX244" s="56">
        <v>88.17</v>
      </c>
      <c r="AY244" s="56">
        <v>148494.94</v>
      </c>
      <c r="AZ244" s="56">
        <v>108539.13</v>
      </c>
      <c r="BA244" s="56">
        <v>172840.92</v>
      </c>
      <c r="BB244" s="56">
        <v>0</v>
      </c>
      <c r="BC244" s="56">
        <v>0</v>
      </c>
      <c r="BD244" s="56">
        <v>0</v>
      </c>
      <c r="BE244" s="56">
        <v>0</v>
      </c>
      <c r="BF244" s="96">
        <v>13612.44</v>
      </c>
      <c r="BG244" s="56">
        <v>35583.46</v>
      </c>
      <c r="BH244" s="56">
        <v>23493.13</v>
      </c>
      <c r="BI244" s="56">
        <v>12090.33</v>
      </c>
      <c r="BJ244" s="56">
        <v>0</v>
      </c>
      <c r="BK244" s="56">
        <v>0</v>
      </c>
      <c r="BL244" s="56">
        <v>0</v>
      </c>
      <c r="BM244" s="56">
        <v>0</v>
      </c>
      <c r="BN244" s="96">
        <v>68.13</v>
      </c>
      <c r="BO244" s="56">
        <v>5477.84</v>
      </c>
      <c r="BP244" s="56">
        <v>2340.96</v>
      </c>
      <c r="BQ244" s="56">
        <v>4217.9799999999996</v>
      </c>
      <c r="BR244" s="48">
        <f>SUM(BR281)/AQ279*AQ244</f>
        <v>32266.340829121153</v>
      </c>
      <c r="BS244" s="48">
        <f>SUM(BS281)/AR279*AR244</f>
        <v>14144.077314048718</v>
      </c>
      <c r="BT244" s="48">
        <f>SUM(BT281)/AS279*AS244</f>
        <v>4258.6118492819587</v>
      </c>
      <c r="BU244" s="54"/>
      <c r="BV244" s="48">
        <f>SUM(BV281)/AU279*AU244</f>
        <v>12729.492019680531</v>
      </c>
      <c r="BW244" s="48">
        <f>SUM(BW281)/AV279*AV244</f>
        <v>6109.3418224741827</v>
      </c>
      <c r="BX244" s="48">
        <f>SUM(BX281)/AW279*AW244</f>
        <v>2600.7477843937559</v>
      </c>
      <c r="BY244" s="54"/>
      <c r="BZ244" s="48">
        <f>SUM(BZ281)/AY279*AY244</f>
        <v>149172.37160262006</v>
      </c>
      <c r="CA244" s="48">
        <f>SUM(CA281)/AZ279*AZ244</f>
        <v>110467.04009990832</v>
      </c>
      <c r="CB244" s="48">
        <f>SUM(CB281)/BA279*BA244</f>
        <v>51808.657857948208</v>
      </c>
      <c r="CC244" s="54"/>
      <c r="CD244" s="48">
        <f>SUM(CD281)/BC279*BC244</f>
        <v>0</v>
      </c>
      <c r="CE244" s="48">
        <f>SUM(CE281)/BD279*BD244</f>
        <v>0</v>
      </c>
      <c r="CF244" s="48">
        <f>SUM(CF281)/BE279*BE244</f>
        <v>0</v>
      </c>
      <c r="CG244" s="54"/>
      <c r="CH244" s="48">
        <f>SUM(CH281)/BG279*BG244</f>
        <v>38062.913997149721</v>
      </c>
      <c r="CI244" s="48">
        <f>SUM(CI281)/BH279*BH244</f>
        <v>29754.014695784706</v>
      </c>
      <c r="CJ244" s="48">
        <f>SUM(CJ281)/BI279*BI244</f>
        <v>2480.1946131128061</v>
      </c>
      <c r="CK244" s="54"/>
      <c r="CL244" s="48">
        <f>SUM(CL281)/BK279*BK244</f>
        <v>0</v>
      </c>
      <c r="CM244" s="48">
        <f>SUM(CM281)/BL279*BL244</f>
        <v>0</v>
      </c>
      <c r="CN244" s="48">
        <f>SUM(CN281)/BM279*BM244</f>
        <v>0</v>
      </c>
      <c r="CO244" s="54"/>
      <c r="CP244" s="48">
        <f t="shared" si="25"/>
        <v>68.13</v>
      </c>
      <c r="CQ244" s="48">
        <f t="shared" si="26"/>
        <v>68.13</v>
      </c>
      <c r="CR244" s="48">
        <f t="shared" si="27"/>
        <v>0</v>
      </c>
      <c r="CS244" s="54"/>
      <c r="CT244" s="74"/>
      <c r="CU244" s="74"/>
      <c r="CV244" s="74"/>
      <c r="CW244" s="74"/>
      <c r="CX244" s="49"/>
      <c r="CY244" s="49">
        <v>5</v>
      </c>
      <c r="CZ244" s="49">
        <v>7839.34</v>
      </c>
      <c r="DA244" s="26"/>
      <c r="DB244" s="26"/>
      <c r="DC244" s="26"/>
      <c r="DD244" s="26"/>
    </row>
    <row r="245" spans="1:108" s="25" customFormat="1" ht="15" x14ac:dyDescent="0.2">
      <c r="A245" s="56">
        <v>4</v>
      </c>
      <c r="B245" s="66" t="s">
        <v>306</v>
      </c>
      <c r="C245" s="29"/>
      <c r="D245" s="60" t="s">
        <v>20</v>
      </c>
      <c r="E245" s="32">
        <v>42736</v>
      </c>
      <c r="F245" s="32">
        <v>43100</v>
      </c>
      <c r="G245" s="60" t="s">
        <v>20</v>
      </c>
      <c r="H245" s="49">
        <v>10200</v>
      </c>
      <c r="I245" s="56"/>
      <c r="J245" s="56">
        <v>135818.93</v>
      </c>
      <c r="K245" s="37">
        <f t="shared" si="24"/>
        <v>174615.24</v>
      </c>
      <c r="L245" s="56">
        <v>68538.600000000006</v>
      </c>
      <c r="M245" s="56">
        <v>51072</v>
      </c>
      <c r="N245" s="56">
        <v>55004.639999999999</v>
      </c>
      <c r="O245" s="56">
        <v>151650.45000000001</v>
      </c>
      <c r="P245" s="37">
        <f t="shared" si="23"/>
        <v>151650.45000000001</v>
      </c>
      <c r="Q245" s="39"/>
      <c r="R245" s="39"/>
      <c r="S245" s="39"/>
      <c r="T245" s="39"/>
      <c r="U245" s="38"/>
      <c r="V245" s="49">
        <v>-61900</v>
      </c>
      <c r="W245" s="56"/>
      <c r="X245" s="56">
        <v>158783.72</v>
      </c>
      <c r="Y245" s="83"/>
      <c r="Z245" s="5">
        <f t="shared" si="31"/>
        <v>17.55</v>
      </c>
      <c r="AA245" s="33">
        <v>0</v>
      </c>
      <c r="AB245" s="33">
        <v>4.34</v>
      </c>
      <c r="AC245" s="33">
        <v>3.57</v>
      </c>
      <c r="AD245" s="33">
        <v>5.64</v>
      </c>
      <c r="AE245" s="33">
        <v>4</v>
      </c>
      <c r="AF245" s="29"/>
      <c r="AG245" s="29"/>
      <c r="AH245" s="29"/>
      <c r="AI245" s="29"/>
      <c r="AJ245" s="29"/>
      <c r="AK245" s="56"/>
      <c r="AL245" s="56">
        <v>336547.69</v>
      </c>
      <c r="AM245" s="56"/>
      <c r="AN245" s="56"/>
      <c r="AO245" s="56">
        <v>394760.47</v>
      </c>
      <c r="AP245" s="56">
        <v>1567.61</v>
      </c>
      <c r="AQ245" s="56">
        <v>43694.85</v>
      </c>
      <c r="AR245" s="56">
        <v>33421.03</v>
      </c>
      <c r="AS245" s="56">
        <v>56085.85</v>
      </c>
      <c r="AT245" s="56">
        <v>1567.6079999999999</v>
      </c>
      <c r="AU245" s="56">
        <v>17300.599999999999</v>
      </c>
      <c r="AV245" s="56">
        <v>12012.92</v>
      </c>
      <c r="AW245" s="56">
        <v>18381.52</v>
      </c>
      <c r="AX245" s="56">
        <v>200.85300000000001</v>
      </c>
      <c r="AY245" s="56">
        <v>338236.2</v>
      </c>
      <c r="AZ245" s="56">
        <v>301967.71000000002</v>
      </c>
      <c r="BA245" s="56">
        <v>312427.23</v>
      </c>
      <c r="BB245" s="56">
        <v>0</v>
      </c>
      <c r="BC245" s="56">
        <v>0</v>
      </c>
      <c r="BD245" s="56">
        <v>0</v>
      </c>
      <c r="BE245" s="56">
        <v>0</v>
      </c>
      <c r="BF245" s="96">
        <v>51936</v>
      </c>
      <c r="BG245" s="56">
        <v>122135.03999999999</v>
      </c>
      <c r="BH245" s="56">
        <v>90446.84</v>
      </c>
      <c r="BI245" s="56">
        <v>31688.2</v>
      </c>
      <c r="BJ245" s="56">
        <v>0</v>
      </c>
      <c r="BK245" s="56">
        <v>0</v>
      </c>
      <c r="BL245" s="56">
        <v>0</v>
      </c>
      <c r="BM245" s="56">
        <v>0</v>
      </c>
      <c r="BN245" s="96">
        <v>85.966999999999999</v>
      </c>
      <c r="BO245" s="56">
        <v>6937.73</v>
      </c>
      <c r="BP245" s="56">
        <v>4540.49</v>
      </c>
      <c r="BQ245" s="56">
        <v>3880.32</v>
      </c>
      <c r="BR245" s="48">
        <f>SUM(BR281)/AQ279*AQ245</f>
        <v>41327.952278542805</v>
      </c>
      <c r="BS245" s="48">
        <f>SUM(BS281)/AR279*AR245</f>
        <v>35021.027912171514</v>
      </c>
      <c r="BT245" s="48">
        <f>SUM(BT281)/AS279*AS245</f>
        <v>7293.7616751479009</v>
      </c>
      <c r="BU245" s="109"/>
      <c r="BV245" s="48">
        <f>SUM(BV281)/AU279*AU245</f>
        <v>17428.908198440062</v>
      </c>
      <c r="BW245" s="48">
        <f>SUM(BW281)/AV279*AV245</f>
        <v>12856.493246194532</v>
      </c>
      <c r="BX245" s="48">
        <f>SUM(BX281)/AW279*AW245</f>
        <v>4319.7555033080607</v>
      </c>
      <c r="BY245" s="109"/>
      <c r="BZ245" s="48">
        <f>SUM(BZ281)/AY279*AY245</f>
        <v>339779.22827443224</v>
      </c>
      <c r="CA245" s="48">
        <f>SUM(CA281)/AZ279*AZ245</f>
        <v>307331.36638784083</v>
      </c>
      <c r="CB245" s="48">
        <f>SUM(CB281)/BA279*BA245</f>
        <v>93649.324850715275</v>
      </c>
      <c r="CC245" s="109"/>
      <c r="CD245" s="48">
        <f>SUM(CD281)/BC279*BC245</f>
        <v>0</v>
      </c>
      <c r="CE245" s="48">
        <f>SUM(CE281)/BD279*BD245</f>
        <v>0</v>
      </c>
      <c r="CF245" s="48">
        <f>SUM(CF281)/BE279*BE245</f>
        <v>0</v>
      </c>
      <c r="CG245" s="109"/>
      <c r="CH245" s="48">
        <f>SUM(CH281)/BG279*BG245</f>
        <v>130645.40445359841</v>
      </c>
      <c r="CI245" s="48">
        <f>SUM(CI281)/BH279*BH245</f>
        <v>114550.7902330293</v>
      </c>
      <c r="CJ245" s="48">
        <f>SUM(CJ281)/BI279*BI245</f>
        <v>6500.4762433482974</v>
      </c>
      <c r="CK245" s="109"/>
      <c r="CL245" s="48">
        <f>SUM(CL281)/BK279*BK245</f>
        <v>0</v>
      </c>
      <c r="CM245" s="48">
        <f>SUM(CM281)/BL279*BL245</f>
        <v>0</v>
      </c>
      <c r="CN245" s="48">
        <f>SUM(CN281)/BM279*BM245</f>
        <v>0</v>
      </c>
      <c r="CO245" s="109"/>
      <c r="CP245" s="48">
        <f t="shared" si="25"/>
        <v>85.966999999999999</v>
      </c>
      <c r="CQ245" s="48">
        <f t="shared" si="26"/>
        <v>85.966999999999999</v>
      </c>
      <c r="CR245" s="48">
        <f t="shared" si="27"/>
        <v>0</v>
      </c>
      <c r="CS245" s="109"/>
      <c r="CT245" s="29"/>
      <c r="CU245" s="29"/>
      <c r="CV245" s="29"/>
      <c r="CW245" s="29"/>
      <c r="CX245" s="52"/>
      <c r="CY245" s="52">
        <v>6</v>
      </c>
      <c r="CZ245" s="52">
        <v>191211.07</v>
      </c>
      <c r="DA245" s="26"/>
      <c r="DB245" s="26"/>
      <c r="DC245" s="26"/>
      <c r="DD245" s="26"/>
    </row>
    <row r="246" spans="1:108" x14ac:dyDescent="0.2">
      <c r="A246" s="56">
        <v>5</v>
      </c>
      <c r="B246" s="66" t="s">
        <v>307</v>
      </c>
      <c r="C246" s="56"/>
      <c r="D246" s="60" t="s">
        <v>20</v>
      </c>
      <c r="E246" s="32">
        <v>42736</v>
      </c>
      <c r="F246" s="32">
        <v>43100</v>
      </c>
      <c r="G246" s="60" t="s">
        <v>20</v>
      </c>
      <c r="H246" s="49">
        <v>24600</v>
      </c>
      <c r="I246" s="56"/>
      <c r="J246" s="56">
        <v>83063.100000000006</v>
      </c>
      <c r="K246" s="37">
        <f t="shared" si="24"/>
        <v>178800.12</v>
      </c>
      <c r="L246" s="56">
        <v>70181.399999999994</v>
      </c>
      <c r="M246" s="56">
        <v>52296</v>
      </c>
      <c r="N246" s="56">
        <v>56322.720000000001</v>
      </c>
      <c r="O246" s="56">
        <v>174041.3</v>
      </c>
      <c r="P246" s="37">
        <f t="shared" si="23"/>
        <v>174041.3</v>
      </c>
      <c r="Q246" s="37"/>
      <c r="R246" s="37"/>
      <c r="S246" s="37"/>
      <c r="T246" s="37"/>
      <c r="U246" s="38"/>
      <c r="V246" s="49">
        <v>51800</v>
      </c>
      <c r="W246" s="56"/>
      <c r="X246" s="56">
        <v>87821.92</v>
      </c>
      <c r="Y246" s="82"/>
      <c r="Z246" s="5">
        <f t="shared" si="31"/>
        <v>17.55</v>
      </c>
      <c r="AA246" s="33">
        <v>0</v>
      </c>
      <c r="AB246" s="33">
        <v>4.34</v>
      </c>
      <c r="AC246" s="33">
        <v>3.57</v>
      </c>
      <c r="AD246" s="33">
        <v>5.64</v>
      </c>
      <c r="AE246" s="33">
        <v>4</v>
      </c>
      <c r="AF246" s="56"/>
      <c r="AG246" s="56"/>
      <c r="AH246" s="56"/>
      <c r="AI246" s="56"/>
      <c r="AJ246" s="56"/>
      <c r="AK246" s="56"/>
      <c r="AL246" s="56">
        <v>203139.69</v>
      </c>
      <c r="AM246" s="56"/>
      <c r="AN246" s="56"/>
      <c r="AO246" s="56">
        <v>232522.9</v>
      </c>
      <c r="AP246" s="56">
        <v>1695.9</v>
      </c>
      <c r="AQ246" s="56">
        <v>52378.93</v>
      </c>
      <c r="AR246" s="56">
        <v>48287.33</v>
      </c>
      <c r="AS246" s="56">
        <v>33167.71</v>
      </c>
      <c r="AT246" s="56">
        <v>1695.8979999999999</v>
      </c>
      <c r="AU246" s="56">
        <v>19653.919999999998</v>
      </c>
      <c r="AV246" s="56">
        <v>17491.62</v>
      </c>
      <c r="AW246" s="56">
        <v>11114.35</v>
      </c>
      <c r="AX246" s="56">
        <v>205.65600000000001</v>
      </c>
      <c r="AY246" s="56">
        <v>346342.36</v>
      </c>
      <c r="AZ246" s="56">
        <v>326781.62</v>
      </c>
      <c r="BA246" s="56">
        <v>183242.48</v>
      </c>
      <c r="BB246" s="56">
        <v>0</v>
      </c>
      <c r="BC246" s="56">
        <v>0</v>
      </c>
      <c r="BD246" s="56">
        <v>0</v>
      </c>
      <c r="BE246" s="56">
        <v>0</v>
      </c>
      <c r="BF246" s="96">
        <v>41093</v>
      </c>
      <c r="BG246" s="56">
        <v>97010.13</v>
      </c>
      <c r="BH246" s="56">
        <v>76066.75</v>
      </c>
      <c r="BI246" s="56">
        <v>20943.38</v>
      </c>
      <c r="BJ246" s="56">
        <v>0</v>
      </c>
      <c r="BK246" s="56">
        <v>0</v>
      </c>
      <c r="BL246" s="56">
        <v>0</v>
      </c>
      <c r="BM246" s="56">
        <v>0</v>
      </c>
      <c r="BN246" s="96">
        <v>76.108999999999995</v>
      </c>
      <c r="BO246" s="56">
        <v>6148.9</v>
      </c>
      <c r="BP246" s="56">
        <v>4892.75</v>
      </c>
      <c r="BQ246" s="56">
        <v>2685.94</v>
      </c>
      <c r="BR246" s="48">
        <f>SUM(BR281)/AQ279*AQ246</f>
        <v>49541.626059847658</v>
      </c>
      <c r="BS246" s="48">
        <f>SUM(BS281)/AR279*AR246</f>
        <v>50599.036945726599</v>
      </c>
      <c r="BT246" s="48">
        <f>SUM(BT281)/AS279*AS246</f>
        <v>4313.3405671915425</v>
      </c>
      <c r="BU246" s="53"/>
      <c r="BV246" s="48">
        <f>SUM(BV281)/AU279*AU246</f>
        <v>19799.681364778397</v>
      </c>
      <c r="BW246" s="48">
        <f>SUM(BW281)/AV279*AV246</f>
        <v>18719.919419674916</v>
      </c>
      <c r="BX246" s="48">
        <f>SUM(BX281)/AW279*AW246</f>
        <v>2611.9316889023294</v>
      </c>
      <c r="BY246" s="53"/>
      <c r="BZ246" s="48">
        <f>SUM(BZ281)/AY279*AY246</f>
        <v>347922.36845005234</v>
      </c>
      <c r="CA246" s="48">
        <f>SUM(CA281)/AZ279*AZ246</f>
        <v>332586.02976136812</v>
      </c>
      <c r="CB246" s="48">
        <f>SUM(CB281)/BA279*BA246</f>
        <v>54926.500919816426</v>
      </c>
      <c r="CC246" s="53"/>
      <c r="CD246" s="48">
        <f>SUM(CD281)/BC279*BC246</f>
        <v>0</v>
      </c>
      <c r="CE246" s="48">
        <f>SUM(CE281)/BD279*BD246</f>
        <v>0</v>
      </c>
      <c r="CF246" s="48">
        <f>SUM(CF281)/BE279*BE246</f>
        <v>0</v>
      </c>
      <c r="CG246" s="53"/>
      <c r="CH246" s="48">
        <f>SUM(CH281)/BG279*BG246</f>
        <v>103769.79178085308</v>
      </c>
      <c r="CI246" s="48">
        <f>SUM(CI281)/BH279*BH246</f>
        <v>96338.427334313528</v>
      </c>
      <c r="CJ246" s="48">
        <f>SUM(CJ281)/BI279*BI246</f>
        <v>4296.2978062943266</v>
      </c>
      <c r="CK246" s="53"/>
      <c r="CL246" s="48">
        <f>SUM(CL281)/BK279*BK246</f>
        <v>0</v>
      </c>
      <c r="CM246" s="48">
        <f>SUM(CM281)/BL279*BL246</f>
        <v>0</v>
      </c>
      <c r="CN246" s="48">
        <f>SUM(CN281)/BM279*BM246</f>
        <v>0</v>
      </c>
      <c r="CO246" s="53"/>
      <c r="CP246" s="48">
        <f t="shared" si="25"/>
        <v>76.108999999999995</v>
      </c>
      <c r="CQ246" s="48">
        <f t="shared" si="26"/>
        <v>76.108999999999995</v>
      </c>
      <c r="CR246" s="48">
        <f t="shared" si="27"/>
        <v>0</v>
      </c>
      <c r="CS246" s="53"/>
      <c r="CT246" s="56"/>
      <c r="CU246" s="56"/>
      <c r="CV246" s="56"/>
      <c r="CW246" s="56"/>
      <c r="CX246" s="52"/>
      <c r="CY246" s="52">
        <v>5</v>
      </c>
      <c r="CZ246" s="52">
        <v>23900</v>
      </c>
    </row>
    <row r="247" spans="1:108" x14ac:dyDescent="0.2">
      <c r="A247" s="56">
        <v>6</v>
      </c>
      <c r="B247" s="66" t="s">
        <v>308</v>
      </c>
      <c r="C247" s="56"/>
      <c r="D247" s="60" t="s">
        <v>20</v>
      </c>
      <c r="E247" s="32">
        <v>42736</v>
      </c>
      <c r="F247" s="32">
        <v>43100</v>
      </c>
      <c r="G247" s="60" t="s">
        <v>20</v>
      </c>
      <c r="H247" s="49">
        <v>49300</v>
      </c>
      <c r="I247" s="56"/>
      <c r="J247" s="56">
        <v>23598.41</v>
      </c>
      <c r="K247" s="37">
        <f t="shared" si="24"/>
        <v>176245.5</v>
      </c>
      <c r="L247" s="56">
        <v>67402.44</v>
      </c>
      <c r="M247" s="56">
        <v>52404</v>
      </c>
      <c r="N247" s="56">
        <v>56439.06</v>
      </c>
      <c r="O247" s="56">
        <v>167663.04999999999</v>
      </c>
      <c r="P247" s="37">
        <f t="shared" si="23"/>
        <v>167663.04999999999</v>
      </c>
      <c r="Q247" s="37"/>
      <c r="R247" s="37"/>
      <c r="S247" s="37"/>
      <c r="T247" s="37"/>
      <c r="U247" s="38"/>
      <c r="V247" s="49">
        <v>3600</v>
      </c>
      <c r="W247" s="56"/>
      <c r="X247" s="56">
        <v>32180.86</v>
      </c>
      <c r="Y247" s="82">
        <v>860.1</v>
      </c>
      <c r="Z247" s="5">
        <f t="shared" si="31"/>
        <v>17.55</v>
      </c>
      <c r="AA247" s="33">
        <v>0</v>
      </c>
      <c r="AB247" s="33">
        <v>4.34</v>
      </c>
      <c r="AC247" s="33">
        <v>3.57</v>
      </c>
      <c r="AD247" s="33">
        <v>5.64</v>
      </c>
      <c r="AE247" s="33">
        <v>4</v>
      </c>
      <c r="AF247" s="56"/>
      <c r="AG247" s="56"/>
      <c r="AH247" s="56"/>
      <c r="AI247" s="56"/>
      <c r="AJ247" s="56"/>
      <c r="AK247" s="56"/>
      <c r="AL247" s="56">
        <v>63202.559999999998</v>
      </c>
      <c r="AM247" s="56"/>
      <c r="AN247" s="56"/>
      <c r="AO247" s="56">
        <v>84536.69</v>
      </c>
      <c r="AP247" s="56">
        <v>1245.8800000000001</v>
      </c>
      <c r="AQ247" s="56">
        <v>36541.42</v>
      </c>
      <c r="AR247" s="56">
        <v>32971.26</v>
      </c>
      <c r="AS247" s="56">
        <v>9077.07</v>
      </c>
      <c r="AT247" s="56">
        <v>1245.876</v>
      </c>
      <c r="AU247" s="56">
        <v>13626.07</v>
      </c>
      <c r="AV247" s="56">
        <v>12761.28</v>
      </c>
      <c r="AW247" s="56">
        <v>3129.91</v>
      </c>
      <c r="AX247" s="56">
        <v>183.72</v>
      </c>
      <c r="AY247" s="56">
        <v>309387.63</v>
      </c>
      <c r="AZ247" s="56">
        <v>294322.82</v>
      </c>
      <c r="BA247" s="56">
        <v>69683.22</v>
      </c>
      <c r="BB247" s="56">
        <v>0</v>
      </c>
      <c r="BC247" s="56">
        <v>0</v>
      </c>
      <c r="BD247" s="56">
        <v>0</v>
      </c>
      <c r="BE247" s="56">
        <v>0</v>
      </c>
      <c r="BF247" s="96">
        <v>43936.271000000001</v>
      </c>
      <c r="BG247" s="56">
        <v>103323.84</v>
      </c>
      <c r="BH247" s="56">
        <v>86753.99</v>
      </c>
      <c r="BI247" s="56">
        <v>16569.849999999999</v>
      </c>
      <c r="BJ247" s="56">
        <v>0</v>
      </c>
      <c r="BK247" s="56">
        <v>0</v>
      </c>
      <c r="BL247" s="56">
        <v>0</v>
      </c>
      <c r="BM247" s="56">
        <v>0</v>
      </c>
      <c r="BN247" s="96">
        <v>68.331999999999994</v>
      </c>
      <c r="BO247" s="56">
        <v>5513.24</v>
      </c>
      <c r="BP247" s="56">
        <v>5282.06</v>
      </c>
      <c r="BQ247" s="56">
        <v>1043.3</v>
      </c>
      <c r="BR247" s="48">
        <f>SUM(BR281)/AQ279*AQ247</f>
        <v>34562.015018936778</v>
      </c>
      <c r="BS247" s="48">
        <f>SUM(BS281)/AR279*AR247</f>
        <v>34549.725629624947</v>
      </c>
      <c r="BT247" s="48">
        <f>SUM(BT281)/AS279*AS247</f>
        <v>1180.440080495076</v>
      </c>
      <c r="BU247" s="53"/>
      <c r="BV247" s="48">
        <f>SUM(BV281)/AU279*AU247</f>
        <v>13727.126408073604</v>
      </c>
      <c r="BW247" s="48">
        <f>SUM(BW281)/AV279*AV247</f>
        <v>13657.404705333704</v>
      </c>
      <c r="BX247" s="48">
        <f>SUM(BX281)/AW279*AW247</f>
        <v>735.54558857803545</v>
      </c>
      <c r="BY247" s="53"/>
      <c r="BZ247" s="48">
        <f>SUM(BZ281)/AY279*AY247</f>
        <v>310799.05154757411</v>
      </c>
      <c r="CA247" s="48">
        <f>SUM(CA281)/AZ279*AZ247</f>
        <v>299550.68517002207</v>
      </c>
      <c r="CB247" s="48">
        <f>SUM(CB281)/BA279*BA247</f>
        <v>20887.380739584896</v>
      </c>
      <c r="CC247" s="53"/>
      <c r="CD247" s="48">
        <f>SUM(CD281)/BC279*BC247</f>
        <v>0</v>
      </c>
      <c r="CE247" s="48">
        <f>SUM(CE281)/BD279*BD247</f>
        <v>0</v>
      </c>
      <c r="CF247" s="48">
        <f>SUM(CF281)/BE279*BE247</f>
        <v>0</v>
      </c>
      <c r="CG247" s="53"/>
      <c r="CH247" s="48">
        <f>SUM(CH281)/BG279*BG247</f>
        <v>110523.44082827411</v>
      </c>
      <c r="CI247" s="48">
        <f>SUM(CI281)/BH279*BH247</f>
        <v>109873.80112305</v>
      </c>
      <c r="CJ247" s="48">
        <f>SUM(CJ281)/BI279*BI247</f>
        <v>3399.1175352605947</v>
      </c>
      <c r="CK247" s="53"/>
      <c r="CL247" s="48">
        <f>SUM(CL281)/BK279*BK247</f>
        <v>0</v>
      </c>
      <c r="CM247" s="48">
        <f>SUM(CM281)/BL279*BL247</f>
        <v>0</v>
      </c>
      <c r="CN247" s="48">
        <f>SUM(CN281)/BM279*BM247</f>
        <v>0</v>
      </c>
      <c r="CO247" s="53"/>
      <c r="CP247" s="48">
        <f t="shared" si="25"/>
        <v>68.331999999999994</v>
      </c>
      <c r="CQ247" s="48">
        <f t="shared" si="26"/>
        <v>68.331999999999994</v>
      </c>
      <c r="CR247" s="48">
        <f t="shared" si="27"/>
        <v>0</v>
      </c>
      <c r="CS247" s="53"/>
      <c r="CT247" s="56"/>
      <c r="CU247" s="56"/>
      <c r="CV247" s="56"/>
      <c r="CW247" s="56"/>
      <c r="CX247" s="52"/>
      <c r="CY247" s="52">
        <v>2</v>
      </c>
      <c r="CZ247" s="52">
        <v>12800</v>
      </c>
    </row>
    <row r="248" spans="1:108" x14ac:dyDescent="0.2">
      <c r="A248" s="56"/>
      <c r="B248" s="65" t="s">
        <v>341</v>
      </c>
      <c r="C248" s="56"/>
      <c r="D248" s="56"/>
      <c r="E248" s="56"/>
      <c r="F248" s="56"/>
      <c r="G248" s="56"/>
      <c r="H248" s="48"/>
      <c r="I248" s="56"/>
      <c r="J248" s="56"/>
      <c r="K248" s="37"/>
      <c r="L248" s="56"/>
      <c r="M248" s="56"/>
      <c r="N248" s="56"/>
      <c r="O248" s="56"/>
      <c r="P248" s="37">
        <f t="shared" si="23"/>
        <v>0</v>
      </c>
      <c r="Q248" s="37"/>
      <c r="R248" s="37"/>
      <c r="S248" s="37"/>
      <c r="T248" s="37"/>
      <c r="U248" s="38"/>
      <c r="V248" s="49"/>
      <c r="W248" s="56"/>
      <c r="X248" s="56"/>
      <c r="Y248" s="82">
        <v>979.3</v>
      </c>
      <c r="Z248" s="5"/>
      <c r="AA248" s="33"/>
      <c r="AB248" s="33"/>
      <c r="AC248" s="33"/>
      <c r="AD248" s="33"/>
      <c r="AE248" s="33"/>
      <c r="AF248" s="56"/>
      <c r="AG248" s="56"/>
      <c r="AH248" s="56"/>
      <c r="AI248" s="56"/>
      <c r="AJ248" s="56"/>
      <c r="AK248" s="56"/>
      <c r="AL248" s="56"/>
      <c r="AM248" s="56"/>
      <c r="AN248" s="56"/>
      <c r="AO248" s="56"/>
      <c r="AP248" s="56"/>
      <c r="AQ248" s="56"/>
      <c r="AR248" s="56"/>
      <c r="AS248" s="56"/>
      <c r="AT248" s="56"/>
      <c r="AU248" s="56"/>
      <c r="AV248" s="56"/>
      <c r="AW248" s="56"/>
      <c r="AX248" s="56"/>
      <c r="AY248" s="56"/>
      <c r="AZ248" s="56"/>
      <c r="BA248" s="56"/>
      <c r="BB248" s="56"/>
      <c r="BC248" s="56"/>
      <c r="BD248" s="56"/>
      <c r="BE248" s="56"/>
      <c r="BF248" s="96"/>
      <c r="BG248" s="56"/>
      <c r="BH248" s="56"/>
      <c r="BI248" s="56"/>
      <c r="BJ248" s="56"/>
      <c r="BK248" s="56"/>
      <c r="BL248" s="56"/>
      <c r="BM248" s="56"/>
      <c r="BN248" s="96"/>
      <c r="BO248" s="56"/>
      <c r="BP248" s="56"/>
      <c r="BQ248" s="56"/>
      <c r="BR248" s="48"/>
      <c r="BS248" s="48"/>
      <c r="BT248" s="48"/>
      <c r="BU248" s="53"/>
      <c r="BV248" s="48"/>
      <c r="BW248" s="48"/>
      <c r="BX248" s="48"/>
      <c r="BY248" s="53"/>
      <c r="BZ248" s="48"/>
      <c r="CA248" s="48"/>
      <c r="CB248" s="48"/>
      <c r="CC248" s="53"/>
      <c r="CD248" s="48"/>
      <c r="CE248" s="48"/>
      <c r="CF248" s="48"/>
      <c r="CG248" s="53"/>
      <c r="CH248" s="48"/>
      <c r="CI248" s="48"/>
      <c r="CJ248" s="48"/>
      <c r="CK248" s="53"/>
      <c r="CL248" s="48"/>
      <c r="CM248" s="48"/>
      <c r="CN248" s="48"/>
      <c r="CO248" s="53"/>
      <c r="CP248" s="48">
        <f t="shared" si="25"/>
        <v>0</v>
      </c>
      <c r="CQ248" s="48">
        <f t="shared" si="26"/>
        <v>0</v>
      </c>
      <c r="CR248" s="48">
        <f t="shared" si="27"/>
        <v>0</v>
      </c>
      <c r="CS248" s="53"/>
      <c r="CT248" s="56"/>
      <c r="CU248" s="56"/>
      <c r="CV248" s="56"/>
      <c r="CW248" s="56"/>
      <c r="CX248" s="52"/>
      <c r="CY248" s="52"/>
      <c r="CZ248" s="52"/>
    </row>
    <row r="249" spans="1:108" s="16" customFormat="1" x14ac:dyDescent="0.2">
      <c r="A249" s="56">
        <v>1</v>
      </c>
      <c r="B249" s="66" t="s">
        <v>305</v>
      </c>
      <c r="C249" s="19"/>
      <c r="D249" s="95" t="s">
        <v>348</v>
      </c>
      <c r="E249" s="32">
        <v>42736</v>
      </c>
      <c r="F249" s="32">
        <v>43100</v>
      </c>
      <c r="G249" s="60" t="s">
        <v>24</v>
      </c>
      <c r="H249" s="49">
        <v>33000</v>
      </c>
      <c r="I249" s="56"/>
      <c r="J249" s="56">
        <v>39507.440000000002</v>
      </c>
      <c r="K249" s="37">
        <f t="shared" si="24"/>
        <v>91111.859999999986</v>
      </c>
      <c r="L249" s="56">
        <v>39773.879999999997</v>
      </c>
      <c r="M249" s="56">
        <v>26859.360000000001</v>
      </c>
      <c r="N249" s="56">
        <v>24478.62</v>
      </c>
      <c r="O249" s="56">
        <v>80427.63</v>
      </c>
      <c r="P249" s="37">
        <f t="shared" si="23"/>
        <v>80427.63</v>
      </c>
      <c r="Q249" s="41"/>
      <c r="R249" s="41"/>
      <c r="S249" s="41"/>
      <c r="T249" s="41"/>
      <c r="U249" s="38"/>
      <c r="V249" s="49">
        <v>66600</v>
      </c>
      <c r="W249" s="56"/>
      <c r="X249" s="56">
        <v>50191.67</v>
      </c>
      <c r="Y249" s="80"/>
      <c r="Z249" s="5">
        <f>SUM(AA249:AE249)</f>
        <v>15.309999999999999</v>
      </c>
      <c r="AA249" s="33">
        <v>0</v>
      </c>
      <c r="AB249" s="56">
        <v>3.59</v>
      </c>
      <c r="AC249" s="56">
        <v>3.52</v>
      </c>
      <c r="AD249" s="33">
        <v>4.2</v>
      </c>
      <c r="AE249" s="33">
        <v>4</v>
      </c>
      <c r="AF249" s="19"/>
      <c r="AG249" s="19"/>
      <c r="AH249" s="19"/>
      <c r="AI249" s="19"/>
      <c r="AJ249" s="19"/>
      <c r="AK249" s="56"/>
      <c r="AL249" s="56">
        <v>56346.51</v>
      </c>
      <c r="AM249" s="56"/>
      <c r="AN249" s="56"/>
      <c r="AO249" s="56">
        <v>38018.769999999997</v>
      </c>
      <c r="AP249" s="56">
        <v>141.46</v>
      </c>
      <c r="AQ249" s="56">
        <v>8864.93</v>
      </c>
      <c r="AR249" s="56">
        <v>19823.28</v>
      </c>
      <c r="AS249" s="56">
        <v>12763</v>
      </c>
      <c r="AT249" s="56">
        <v>139.46100000000001</v>
      </c>
      <c r="AU249" s="56">
        <v>9637.43</v>
      </c>
      <c r="AV249" s="56">
        <v>15369.45</v>
      </c>
      <c r="AW249" s="56">
        <v>7032.41</v>
      </c>
      <c r="AX249" s="56">
        <v>0</v>
      </c>
      <c r="AY249" s="56">
        <v>0</v>
      </c>
      <c r="AZ249" s="56">
        <v>2767.6</v>
      </c>
      <c r="BA249" s="56">
        <v>16776.89</v>
      </c>
      <c r="BB249" s="56">
        <v>0</v>
      </c>
      <c r="BC249" s="56">
        <v>0</v>
      </c>
      <c r="BD249" s="56">
        <v>0</v>
      </c>
      <c r="BE249" s="56">
        <v>0</v>
      </c>
      <c r="BF249" s="96">
        <v>12949</v>
      </c>
      <c r="BG249" s="56">
        <v>30614.55</v>
      </c>
      <c r="BH249" s="56">
        <v>25278.01</v>
      </c>
      <c r="BI249" s="56">
        <v>5336.54</v>
      </c>
      <c r="BJ249" s="56">
        <v>0</v>
      </c>
      <c r="BK249" s="56">
        <v>0</v>
      </c>
      <c r="BL249" s="56">
        <v>0</v>
      </c>
      <c r="BM249" s="56">
        <v>0</v>
      </c>
      <c r="BN249" s="96">
        <v>51.88</v>
      </c>
      <c r="BO249" s="56">
        <v>4192.0200000000004</v>
      </c>
      <c r="BP249" s="56">
        <v>3670.61</v>
      </c>
      <c r="BQ249" s="56">
        <v>837.65</v>
      </c>
      <c r="BR249" s="48">
        <f>SUM(BR281)/AQ279*AQ249</f>
        <v>8384.7273532835679</v>
      </c>
      <c r="BS249" s="48">
        <f>SUM(BS281)/AR279*AR249</f>
        <v>20772.29942317132</v>
      </c>
      <c r="BT249" s="48">
        <f>SUM(BT281)/AS279*AS249</f>
        <v>1659.78192823881</v>
      </c>
      <c r="BU249" s="3"/>
      <c r="BV249" s="48">
        <f>SUM(BV281)/AU279*AU249</f>
        <v>9708.9050517838823</v>
      </c>
      <c r="BW249" s="48">
        <f>SUM(BW281)/AV279*AV249</f>
        <v>16448.726048514811</v>
      </c>
      <c r="BX249" s="48">
        <f>SUM(BX281)/AW279*AW249</f>
        <v>1652.6539589228005</v>
      </c>
      <c r="BY249" s="3"/>
      <c r="BZ249" s="48">
        <f>SUM(BZ281)/AY279*AY249</f>
        <v>0</v>
      </c>
      <c r="CA249" s="48">
        <f>SUM(CA281)/AZ279*AZ249</f>
        <v>2816.7590820057821</v>
      </c>
      <c r="CB249" s="48">
        <f>SUM(CB281)/BA279*BA249</f>
        <v>5028.8331833134926</v>
      </c>
      <c r="CC249" s="3"/>
      <c r="CD249" s="48">
        <f>SUM(CD281)/BC279*BC249</f>
        <v>0</v>
      </c>
      <c r="CE249" s="48">
        <f>SUM(CE281)/BD279*BD249</f>
        <v>0</v>
      </c>
      <c r="CF249" s="48">
        <f>SUM(CF281)/BE279*BE249</f>
        <v>0</v>
      </c>
      <c r="CG249" s="3"/>
      <c r="CH249" s="48">
        <f>SUM(CH281)/BG279*BG249</f>
        <v>32747.770557203825</v>
      </c>
      <c r="CI249" s="48">
        <f>SUM(CI281)/BH279*BH249</f>
        <v>32014.562598521043</v>
      </c>
      <c r="CJ249" s="48">
        <f>SUM(CJ281)/BI279*BI249</f>
        <v>1094.7308932560991</v>
      </c>
      <c r="CK249" s="3"/>
      <c r="CL249" s="48">
        <f>SUM(CL281)/BK279*BK249</f>
        <v>0</v>
      </c>
      <c r="CM249" s="48">
        <f>SUM(CM281)/BL279*BL249</f>
        <v>0</v>
      </c>
      <c r="CN249" s="48">
        <f>SUM(CN281)/BM279*BM249</f>
        <v>0</v>
      </c>
      <c r="CO249" s="3"/>
      <c r="CP249" s="48">
        <f t="shared" si="25"/>
        <v>51.88</v>
      </c>
      <c r="CQ249" s="48">
        <f t="shared" si="26"/>
        <v>51.88</v>
      </c>
      <c r="CR249" s="48">
        <f t="shared" si="27"/>
        <v>0</v>
      </c>
      <c r="CS249" s="3"/>
      <c r="CT249" s="19"/>
      <c r="CU249" s="19"/>
      <c r="CV249" s="19"/>
      <c r="CW249" s="19"/>
      <c r="CX249" s="52"/>
      <c r="CY249" s="52">
        <v>1</v>
      </c>
      <c r="CZ249" s="52">
        <v>0</v>
      </c>
      <c r="DA249" s="17"/>
      <c r="DB249" s="17"/>
      <c r="DC249" s="17"/>
      <c r="DD249" s="17"/>
    </row>
    <row r="250" spans="1:108" s="25" customFormat="1" ht="15" x14ac:dyDescent="0.2">
      <c r="A250" s="56">
        <v>2</v>
      </c>
      <c r="B250" s="66" t="s">
        <v>309</v>
      </c>
      <c r="C250" s="29"/>
      <c r="D250" s="60" t="s">
        <v>20</v>
      </c>
      <c r="E250" s="32">
        <v>42736</v>
      </c>
      <c r="F250" s="32">
        <v>43100</v>
      </c>
      <c r="G250" s="60" t="s">
        <v>20</v>
      </c>
      <c r="H250" s="49">
        <v>-53300</v>
      </c>
      <c r="I250" s="56"/>
      <c r="J250" s="56">
        <v>137450.72</v>
      </c>
      <c r="K250" s="37">
        <f t="shared" si="24"/>
        <v>90878.58</v>
      </c>
      <c r="L250" s="56">
        <v>39772.74</v>
      </c>
      <c r="M250" s="56">
        <v>26737.919999999998</v>
      </c>
      <c r="N250" s="56">
        <v>24367.919999999998</v>
      </c>
      <c r="O250" s="56">
        <v>66971.5</v>
      </c>
      <c r="P250" s="37">
        <f t="shared" si="23"/>
        <v>66971.5</v>
      </c>
      <c r="Q250" s="39"/>
      <c r="R250" s="39"/>
      <c r="S250" s="39"/>
      <c r="T250" s="39"/>
      <c r="U250" s="38"/>
      <c r="V250" s="49">
        <v>-76200</v>
      </c>
      <c r="W250" s="56"/>
      <c r="X250" s="56">
        <v>161357.79999999999</v>
      </c>
      <c r="Y250" s="83">
        <f>SUM(Y247:Y248)</f>
        <v>1839.4</v>
      </c>
      <c r="Z250" s="5">
        <f>SUM(AA250:AE250)</f>
        <v>15.309999999999999</v>
      </c>
      <c r="AA250" s="33">
        <v>0</v>
      </c>
      <c r="AB250" s="56">
        <v>3.59</v>
      </c>
      <c r="AC250" s="56">
        <v>3.52</v>
      </c>
      <c r="AD250" s="33">
        <v>4.2</v>
      </c>
      <c r="AE250" s="33">
        <v>4</v>
      </c>
      <c r="AF250" s="29"/>
      <c r="AG250" s="29"/>
      <c r="AH250" s="29"/>
      <c r="AI250" s="29"/>
      <c r="AJ250" s="29"/>
      <c r="AK250" s="56"/>
      <c r="AL250" s="56">
        <v>284290.59000000003</v>
      </c>
      <c r="AM250" s="56"/>
      <c r="AN250" s="56"/>
      <c r="AO250" s="56">
        <v>344775.59</v>
      </c>
      <c r="AP250" s="56">
        <v>1441.3</v>
      </c>
      <c r="AQ250" s="56">
        <v>59627.91</v>
      </c>
      <c r="AR250" s="56">
        <v>27942.61</v>
      </c>
      <c r="AS250" s="56">
        <v>162114.71</v>
      </c>
      <c r="AT250" s="56">
        <v>1441.3</v>
      </c>
      <c r="AU250" s="56">
        <v>47525.98</v>
      </c>
      <c r="AV250" s="56">
        <v>20262.66</v>
      </c>
      <c r="AW250" s="56">
        <v>96284.85</v>
      </c>
      <c r="AX250" s="56">
        <v>3.0000000000000001E-3</v>
      </c>
      <c r="AY250" s="56">
        <v>0</v>
      </c>
      <c r="AZ250" s="56">
        <v>4472.33</v>
      </c>
      <c r="BA250" s="56">
        <v>79230.509999999995</v>
      </c>
      <c r="BB250" s="56">
        <v>0</v>
      </c>
      <c r="BC250" s="56">
        <v>0</v>
      </c>
      <c r="BD250" s="56">
        <v>0</v>
      </c>
      <c r="BE250" s="56">
        <v>0</v>
      </c>
      <c r="BF250" s="96">
        <v>19513</v>
      </c>
      <c r="BG250" s="56">
        <v>49005.24</v>
      </c>
      <c r="BH250" s="56">
        <v>25385.08</v>
      </c>
      <c r="BI250" s="56">
        <v>23620.16</v>
      </c>
      <c r="BJ250" s="56">
        <v>0</v>
      </c>
      <c r="BK250" s="56">
        <v>0</v>
      </c>
      <c r="BL250" s="56">
        <v>0</v>
      </c>
      <c r="BM250" s="56">
        <v>0</v>
      </c>
      <c r="BN250" s="96">
        <v>63.993000000000002</v>
      </c>
      <c r="BO250" s="56">
        <v>5163.63</v>
      </c>
      <c r="BP250" s="56">
        <v>3031.41</v>
      </c>
      <c r="BQ250" s="56">
        <v>3269.03</v>
      </c>
      <c r="BR250" s="48">
        <f>SUM(BR281)/AQ279*AQ250</f>
        <v>56397.937490327706</v>
      </c>
      <c r="BS250" s="48">
        <f>SUM(BS281)/AR279*AR250</f>
        <v>29280.334111453863</v>
      </c>
      <c r="BT250" s="48">
        <f>SUM(BT281)/AS279*AS250</f>
        <v>21082.430930006696</v>
      </c>
      <c r="BU250" s="54"/>
      <c r="BV250" s="48">
        <f>SUM(BV281)/AU279*AU250</f>
        <v>47878.451756638417</v>
      </c>
      <c r="BW250" s="48">
        <f>SUM(BW281)/AV279*AV250</f>
        <v>21685.54784681294</v>
      </c>
      <c r="BX250" s="48">
        <f>SUM(BX281)/AW279*AW250</f>
        <v>22627.454675820667</v>
      </c>
      <c r="BY250" s="54"/>
      <c r="BZ250" s="48">
        <f>SUM(BZ281)/AY279*AY250</f>
        <v>0</v>
      </c>
      <c r="CA250" s="48">
        <f>SUM(CA281)/AZ279*AZ250</f>
        <v>4551.7690942429972</v>
      </c>
      <c r="CB250" s="48">
        <f>SUM(CB281)/BA279*BA250</f>
        <v>23749.158385067283</v>
      </c>
      <c r="CC250" s="54"/>
      <c r="CD250" s="48">
        <f>SUM(CD281)/BC279*BC250</f>
        <v>0</v>
      </c>
      <c r="CE250" s="48">
        <f>SUM(CE281)/BD279*BD250</f>
        <v>0</v>
      </c>
      <c r="CF250" s="48">
        <f>SUM(CF281)/BE279*BE250</f>
        <v>0</v>
      </c>
      <c r="CG250" s="54"/>
      <c r="CH250" s="48">
        <f>SUM(CH281)/BG279*BG250</f>
        <v>52419.92306340309</v>
      </c>
      <c r="CI250" s="48">
        <f>SUM(CI281)/BH279*BH250</f>
        <v>32150.166596518662</v>
      </c>
      <c r="CJ250" s="48">
        <f>SUM(CJ281)/BI279*BI250</f>
        <v>4845.408983283548</v>
      </c>
      <c r="CK250" s="54"/>
      <c r="CL250" s="48">
        <f>SUM(CL281)/BK279*BK250</f>
        <v>0</v>
      </c>
      <c r="CM250" s="48">
        <f>SUM(CM281)/BL279*BL250</f>
        <v>0</v>
      </c>
      <c r="CN250" s="48">
        <f>SUM(CN281)/BM279*BM250</f>
        <v>0</v>
      </c>
      <c r="CO250" s="54"/>
      <c r="CP250" s="48">
        <f t="shared" si="25"/>
        <v>63.993000000000002</v>
      </c>
      <c r="CQ250" s="48">
        <f t="shared" si="26"/>
        <v>63.993000000000002</v>
      </c>
      <c r="CR250" s="48">
        <f t="shared" si="27"/>
        <v>0</v>
      </c>
      <c r="CS250" s="54"/>
      <c r="CT250" s="39"/>
      <c r="CU250" s="39"/>
      <c r="CV250" s="39"/>
      <c r="CW250" s="39"/>
      <c r="CX250" s="49"/>
      <c r="CY250" s="49">
        <v>3</v>
      </c>
      <c r="CZ250" s="49">
        <v>7563</v>
      </c>
      <c r="DA250" s="26"/>
      <c r="DB250" s="26"/>
      <c r="DC250" s="26"/>
      <c r="DD250" s="26"/>
    </row>
    <row r="251" spans="1:108" s="30" customFormat="1" ht="15" x14ac:dyDescent="0.2">
      <c r="A251" s="56">
        <v>3</v>
      </c>
      <c r="B251" s="66" t="s">
        <v>310</v>
      </c>
      <c r="C251" s="27"/>
      <c r="D251" s="60" t="s">
        <v>20</v>
      </c>
      <c r="E251" s="32">
        <v>42736</v>
      </c>
      <c r="F251" s="32">
        <v>43100</v>
      </c>
      <c r="G251" s="60" t="s">
        <v>20</v>
      </c>
      <c r="H251" s="49">
        <v>18000</v>
      </c>
      <c r="I251" s="56"/>
      <c r="J251" s="56">
        <v>39559.85</v>
      </c>
      <c r="K251" s="37">
        <f t="shared" si="24"/>
        <v>93355.26</v>
      </c>
      <c r="L251" s="56">
        <v>40856.699999999997</v>
      </c>
      <c r="M251" s="56">
        <v>27466.560000000001</v>
      </c>
      <c r="N251" s="56">
        <v>25032</v>
      </c>
      <c r="O251" s="56">
        <v>86527.5</v>
      </c>
      <c r="P251" s="37">
        <f t="shared" si="23"/>
        <v>86527.5</v>
      </c>
      <c r="Q251" s="42"/>
      <c r="R251" s="42"/>
      <c r="S251" s="42"/>
      <c r="T251" s="42"/>
      <c r="U251" s="102"/>
      <c r="V251" s="104">
        <v>42600</v>
      </c>
      <c r="W251" s="56"/>
      <c r="X251" s="56">
        <v>46387.61</v>
      </c>
      <c r="Y251" s="84"/>
      <c r="Z251" s="5">
        <f>SUM(AA251:AE251)</f>
        <v>15.309999999999999</v>
      </c>
      <c r="AA251" s="33">
        <v>0</v>
      </c>
      <c r="AB251" s="56">
        <v>3.59</v>
      </c>
      <c r="AC251" s="56">
        <v>3.52</v>
      </c>
      <c r="AD251" s="33">
        <v>4.2</v>
      </c>
      <c r="AE251" s="33">
        <v>4</v>
      </c>
      <c r="AF251" s="27"/>
      <c r="AG251" s="27"/>
      <c r="AH251" s="27"/>
      <c r="AI251" s="27"/>
      <c r="AJ251" s="27"/>
      <c r="AK251" s="56"/>
      <c r="AL251" s="56">
        <v>47974.28</v>
      </c>
      <c r="AM251" s="56"/>
      <c r="AN251" s="56"/>
      <c r="AO251" s="56">
        <v>54532.21</v>
      </c>
      <c r="AP251" s="56">
        <v>772.47</v>
      </c>
      <c r="AQ251" s="56">
        <v>31600.13</v>
      </c>
      <c r="AR251" s="56">
        <v>28008.5</v>
      </c>
      <c r="AS251" s="56">
        <v>18122.650000000001</v>
      </c>
      <c r="AT251" s="56">
        <v>772.47400000000005</v>
      </c>
      <c r="AU251" s="56">
        <v>23715.38</v>
      </c>
      <c r="AV251" s="56">
        <v>21062.59</v>
      </c>
      <c r="AW251" s="56">
        <v>10750.41</v>
      </c>
      <c r="AX251" s="56">
        <v>0</v>
      </c>
      <c r="AY251" s="56">
        <v>0</v>
      </c>
      <c r="AZ251" s="86">
        <v>3.6379800000000002E-12</v>
      </c>
      <c r="BA251" s="56">
        <v>24754.7</v>
      </c>
      <c r="BB251" s="56">
        <v>0</v>
      </c>
      <c r="BC251" s="56">
        <v>0</v>
      </c>
      <c r="BD251" s="56">
        <v>0</v>
      </c>
      <c r="BE251" s="56">
        <v>0</v>
      </c>
      <c r="BF251" s="96">
        <v>13235</v>
      </c>
      <c r="BG251" s="56">
        <v>31266.03</v>
      </c>
      <c r="BH251" s="56">
        <v>27018.55</v>
      </c>
      <c r="BI251" s="56">
        <v>4247.4799999999996</v>
      </c>
      <c r="BJ251" s="56">
        <v>0</v>
      </c>
      <c r="BK251" s="56">
        <v>0</v>
      </c>
      <c r="BL251" s="56">
        <v>0</v>
      </c>
      <c r="BM251" s="56">
        <v>0</v>
      </c>
      <c r="BN251" s="96">
        <v>56.59</v>
      </c>
      <c r="BO251" s="56">
        <v>4569.18</v>
      </c>
      <c r="BP251" s="56">
        <v>4593.5600000000004</v>
      </c>
      <c r="BQ251" s="56">
        <v>566.55999999999995</v>
      </c>
      <c r="BR251" s="48">
        <f>SUM(BR281)/AQ279*AQ251</f>
        <v>29888.388783477894</v>
      </c>
      <c r="BS251" s="48">
        <f>SUM(BS281)/AR279*AR251</f>
        <v>29349.378528371384</v>
      </c>
      <c r="BT251" s="48">
        <f>SUM(BT281)/AS279*AS251</f>
        <v>2356.7850005325604</v>
      </c>
      <c r="BU251" s="110"/>
      <c r="BV251" s="48">
        <f>SUM(BV281)/AU279*AU251</f>
        <v>23891.262783436501</v>
      </c>
      <c r="BW251" s="48">
        <f>SUM(BW281)/AV279*AV251</f>
        <v>22541.650662983229</v>
      </c>
      <c r="BX251" s="48">
        <f>SUM(BX281)/AW279*AW251</f>
        <v>2526.4038425722142</v>
      </c>
      <c r="BY251" s="110"/>
      <c r="BZ251" s="48">
        <f>SUM(BZ281)/AY279*AY251</f>
        <v>0</v>
      </c>
      <c r="CA251" s="48">
        <f>SUM(CA281)/AZ279*AZ251</f>
        <v>3.702599076873608E-12</v>
      </c>
      <c r="CB251" s="48">
        <f>SUM(CB281)/BA279*BA251</f>
        <v>7420.1629028366115</v>
      </c>
      <c r="CC251" s="110"/>
      <c r="CD251" s="48">
        <f>SUM(CD281)/BC279*BC251</f>
        <v>0</v>
      </c>
      <c r="CE251" s="48">
        <f>SUM(CE281)/BD279*BD251</f>
        <v>0</v>
      </c>
      <c r="CF251" s="48">
        <f>SUM(CF281)/BE279*BE251</f>
        <v>0</v>
      </c>
      <c r="CG251" s="110"/>
      <c r="CH251" s="48">
        <f>SUM(CH281)/BG279*BG251</f>
        <v>33444.645656220702</v>
      </c>
      <c r="CI251" s="48">
        <f>SUM(CI281)/BH279*BH251</f>
        <v>34218.953956275465</v>
      </c>
      <c r="CJ251" s="48">
        <f>SUM(CJ281)/BI279*BI251</f>
        <v>871.32253754069404</v>
      </c>
      <c r="CK251" s="110"/>
      <c r="CL251" s="48">
        <f>SUM(CL281)/BK279*BK251</f>
        <v>0</v>
      </c>
      <c r="CM251" s="48">
        <f>SUM(CM281)/BL279*BL251</f>
        <v>0</v>
      </c>
      <c r="CN251" s="48">
        <f>SUM(CN281)/BM279*BM251</f>
        <v>0</v>
      </c>
      <c r="CO251" s="110"/>
      <c r="CP251" s="48">
        <f t="shared" si="25"/>
        <v>56.59</v>
      </c>
      <c r="CQ251" s="48">
        <f t="shared" si="26"/>
        <v>56.59</v>
      </c>
      <c r="CR251" s="48">
        <f t="shared" si="27"/>
        <v>0</v>
      </c>
      <c r="CS251" s="110"/>
      <c r="CT251" s="27"/>
      <c r="CU251" s="27"/>
      <c r="CV251" s="27"/>
      <c r="CW251" s="27"/>
      <c r="CX251" s="52"/>
      <c r="CY251" s="52">
        <v>1</v>
      </c>
      <c r="CZ251" s="52">
        <v>19687</v>
      </c>
      <c r="DA251" s="31"/>
      <c r="DB251" s="31"/>
      <c r="DC251" s="31"/>
      <c r="DD251" s="31"/>
    </row>
    <row r="252" spans="1:108" s="1" customFormat="1" ht="17.25" customHeight="1" x14ac:dyDescent="0.2">
      <c r="A252" s="53"/>
      <c r="B252" s="67" t="s">
        <v>342</v>
      </c>
      <c r="C252" s="53"/>
      <c r="D252" s="53"/>
      <c r="E252" s="68"/>
      <c r="F252" s="68"/>
      <c r="G252" s="52"/>
      <c r="H252" s="48"/>
      <c r="I252" s="48"/>
      <c r="J252" s="53"/>
      <c r="K252" s="48"/>
      <c r="L252" s="53"/>
      <c r="M252" s="53"/>
      <c r="N252" s="53"/>
      <c r="O252" s="53"/>
      <c r="P252" s="48"/>
      <c r="Q252" s="48"/>
      <c r="R252" s="48"/>
      <c r="S252" s="48"/>
      <c r="T252" s="48"/>
      <c r="U252" s="48"/>
      <c r="V252" s="48"/>
      <c r="W252" s="56"/>
      <c r="X252" s="56"/>
      <c r="Y252" s="85"/>
      <c r="Z252" s="5"/>
      <c r="AA252" s="5"/>
      <c r="AB252" s="5"/>
      <c r="AC252" s="5"/>
      <c r="AD252" s="5"/>
      <c r="AE252" s="5"/>
      <c r="AF252" s="53"/>
      <c r="AG252" s="53"/>
      <c r="AH252" s="53"/>
      <c r="AI252" s="53"/>
      <c r="AJ252" s="53"/>
      <c r="AK252" s="56"/>
      <c r="AL252" s="56"/>
      <c r="AM252" s="56"/>
      <c r="AN252" s="56"/>
      <c r="AO252" s="56"/>
      <c r="AP252" s="56"/>
      <c r="AQ252" s="56"/>
      <c r="AR252" s="56"/>
      <c r="AS252" s="56"/>
      <c r="AT252" s="56"/>
      <c r="AU252" s="56"/>
      <c r="AV252" s="56"/>
      <c r="AW252" s="56"/>
      <c r="AX252" s="56"/>
      <c r="AY252" s="56"/>
      <c r="AZ252" s="56"/>
      <c r="BA252" s="56"/>
      <c r="BB252" s="56"/>
      <c r="BC252" s="56"/>
      <c r="BD252" s="56"/>
      <c r="BE252" s="56"/>
      <c r="BF252" s="96"/>
      <c r="BG252" s="56"/>
      <c r="BH252" s="56"/>
      <c r="BI252" s="56"/>
      <c r="BJ252" s="56"/>
      <c r="BK252" s="56"/>
      <c r="BL252" s="56"/>
      <c r="BM252" s="56"/>
      <c r="BN252" s="96"/>
      <c r="BO252" s="56"/>
      <c r="BP252" s="56"/>
      <c r="BQ252" s="56"/>
      <c r="BR252" s="48"/>
      <c r="BS252" s="48"/>
      <c r="BT252" s="48"/>
      <c r="BU252" s="53"/>
      <c r="BV252" s="48"/>
      <c r="BW252" s="48"/>
      <c r="BX252" s="48"/>
      <c r="BY252" s="53"/>
      <c r="BZ252" s="48"/>
      <c r="CA252" s="48"/>
      <c r="CB252" s="48"/>
      <c r="CC252" s="53"/>
      <c r="CD252" s="48"/>
      <c r="CE252" s="48"/>
      <c r="CF252" s="48"/>
      <c r="CG252" s="53"/>
      <c r="CH252" s="48"/>
      <c r="CI252" s="48"/>
      <c r="CJ252" s="48"/>
      <c r="CK252" s="53"/>
      <c r="CL252" s="48"/>
      <c r="CM252" s="48"/>
      <c r="CN252" s="48"/>
      <c r="CO252" s="53"/>
      <c r="CP252" s="48">
        <f t="shared" si="25"/>
        <v>0</v>
      </c>
      <c r="CQ252" s="48">
        <f t="shared" si="26"/>
        <v>0</v>
      </c>
      <c r="CR252" s="48">
        <f t="shared" si="27"/>
        <v>0</v>
      </c>
      <c r="CS252" s="53"/>
      <c r="CT252" s="53"/>
      <c r="CU252" s="53"/>
      <c r="CV252" s="53"/>
      <c r="CW252" s="53"/>
      <c r="CX252" s="52"/>
      <c r="CY252" s="52"/>
      <c r="CZ252" s="52"/>
      <c r="DA252" s="6"/>
      <c r="DB252" s="6"/>
      <c r="DC252" s="6"/>
      <c r="DD252" s="6"/>
    </row>
    <row r="253" spans="1:108" s="1" customFormat="1" x14ac:dyDescent="0.2">
      <c r="A253" s="53">
        <v>1</v>
      </c>
      <c r="B253" s="70" t="s">
        <v>311</v>
      </c>
      <c r="C253" s="53"/>
      <c r="D253" s="95" t="s">
        <v>348</v>
      </c>
      <c r="E253" s="68">
        <v>42736</v>
      </c>
      <c r="F253" s="68">
        <v>43100</v>
      </c>
      <c r="G253" s="60" t="s">
        <v>24</v>
      </c>
      <c r="H253" s="48">
        <v>60000</v>
      </c>
      <c r="I253" s="53"/>
      <c r="J253" s="53">
        <v>120547.62</v>
      </c>
      <c r="K253" s="37">
        <f t="shared" si="24"/>
        <v>157192.08000000002</v>
      </c>
      <c r="L253" s="53">
        <v>52793.04</v>
      </c>
      <c r="M253" s="53">
        <v>51606</v>
      </c>
      <c r="N253" s="53">
        <v>52793.04</v>
      </c>
      <c r="O253" s="53">
        <v>138033.74</v>
      </c>
      <c r="P253" s="48">
        <f t="shared" si="23"/>
        <v>138033.74</v>
      </c>
      <c r="Q253" s="48"/>
      <c r="R253" s="48"/>
      <c r="S253" s="48"/>
      <c r="T253" s="48"/>
      <c r="U253" s="48"/>
      <c r="V253" s="48">
        <v>86700</v>
      </c>
      <c r="W253" s="56"/>
      <c r="X253" s="56">
        <v>139705.96</v>
      </c>
      <c r="Y253" s="85">
        <v>629.79999999999995</v>
      </c>
      <c r="Z253" s="5">
        <f>SUM(AA253:AE253)</f>
        <v>15.48</v>
      </c>
      <c r="AA253" s="33">
        <v>0</v>
      </c>
      <c r="AB253" s="33">
        <v>3.7</v>
      </c>
      <c r="AC253" s="56">
        <v>2.42</v>
      </c>
      <c r="AD253" s="33">
        <v>5.36</v>
      </c>
      <c r="AE253" s="33">
        <v>4</v>
      </c>
      <c r="AF253" s="53"/>
      <c r="AG253" s="53"/>
      <c r="AH253" s="53"/>
      <c r="AI253" s="53"/>
      <c r="AJ253" s="53"/>
      <c r="AK253" s="56"/>
      <c r="AL253" s="56">
        <v>166565.45000000001</v>
      </c>
      <c r="AM253" s="56"/>
      <c r="AN253" s="56"/>
      <c r="AO253" s="56">
        <v>177801.41</v>
      </c>
      <c r="AP253" s="56">
        <v>857.43</v>
      </c>
      <c r="AQ253" s="56">
        <v>38626.959999999999</v>
      </c>
      <c r="AR253" s="56">
        <v>32885.61</v>
      </c>
      <c r="AS253" s="56">
        <v>40835.67</v>
      </c>
      <c r="AT253" s="56">
        <v>857.42700000000002</v>
      </c>
      <c r="AU253" s="56">
        <v>33925.35</v>
      </c>
      <c r="AV253" s="56">
        <v>28676.36</v>
      </c>
      <c r="AW253" s="56">
        <v>30937.040000000001</v>
      </c>
      <c r="AX253" s="56">
        <v>0</v>
      </c>
      <c r="AY253" s="56">
        <v>0</v>
      </c>
      <c r="AZ253" s="56">
        <v>2396.17</v>
      </c>
      <c r="BA253" s="56">
        <v>101794.54</v>
      </c>
      <c r="BB253" s="56">
        <v>0</v>
      </c>
      <c r="BC253" s="56">
        <v>0</v>
      </c>
      <c r="BD253" s="56">
        <v>0</v>
      </c>
      <c r="BE253" s="56">
        <v>0</v>
      </c>
      <c r="BF253" s="96">
        <v>10019.700000000001</v>
      </c>
      <c r="BG253" s="56">
        <v>24047.279999999999</v>
      </c>
      <c r="BH253" s="56">
        <v>12581.15</v>
      </c>
      <c r="BI253" s="56">
        <v>11466.13</v>
      </c>
      <c r="BJ253" s="56">
        <v>0</v>
      </c>
      <c r="BK253" s="56">
        <v>0</v>
      </c>
      <c r="BL253" s="56">
        <v>0</v>
      </c>
      <c r="BM253" s="56">
        <v>0</v>
      </c>
      <c r="BN253" s="96">
        <v>54.283000000000001</v>
      </c>
      <c r="BO253" s="56">
        <v>4377.8900000000003</v>
      </c>
      <c r="BP253" s="56">
        <v>4147.37</v>
      </c>
      <c r="BQ253" s="56">
        <v>760.68</v>
      </c>
      <c r="BR253" s="48">
        <f>SUM(BR281)/AQ279*AQ253</f>
        <v>36534.583813542828</v>
      </c>
      <c r="BS253" s="48">
        <f>SUM(BS281)/AR279*AR253</f>
        <v>34459.975222750072</v>
      </c>
      <c r="BT253" s="48">
        <f>SUM(BT281)/AS279*AS253</f>
        <v>5310.5309953399455</v>
      </c>
      <c r="BU253" s="53"/>
      <c r="BV253" s="48">
        <f>SUM(BV281)/AU279*AU253</f>
        <v>34176.954021822858</v>
      </c>
      <c r="BW253" s="48">
        <f>SUM(BW281)/AV279*AV253</f>
        <v>30690.076073547734</v>
      </c>
      <c r="BX253" s="48">
        <f>SUM(BX281)/AW279*AW253</f>
        <v>7270.3698495043718</v>
      </c>
      <c r="BY253" s="53"/>
      <c r="BZ253" s="48">
        <f>SUM(BZ281)/AY279*AY253</f>
        <v>0</v>
      </c>
      <c r="CA253" s="48">
        <f>SUM(CA281)/AZ279*AZ253</f>
        <v>2438.7316120573046</v>
      </c>
      <c r="CB253" s="48">
        <f>SUM(CB281)/BA279*BA253</f>
        <v>30512.673125479905</v>
      </c>
      <c r="CC253" s="53"/>
      <c r="CD253" s="48">
        <f>SUM(CD281)/BC279*BC253</f>
        <v>0</v>
      </c>
      <c r="CE253" s="48">
        <f>SUM(CE281)/BD279*BD253</f>
        <v>0</v>
      </c>
      <c r="CF253" s="48">
        <f>SUM(CF281)/BE279*BE253</f>
        <v>0</v>
      </c>
      <c r="CG253" s="53"/>
      <c r="CH253" s="48">
        <f>SUM(CH281)/BG279*BG253</f>
        <v>25722.893459640476</v>
      </c>
      <c r="CI253" s="48">
        <f>SUM(CI281)/BH279*BH253</f>
        <v>15934.008026596359</v>
      </c>
      <c r="CJ253" s="48">
        <f>SUM(CJ281)/BI279*BI253</f>
        <v>2352.1470347998056</v>
      </c>
      <c r="CK253" s="53"/>
      <c r="CL253" s="48">
        <f>SUM(CL281)/BK279*BK253</f>
        <v>0</v>
      </c>
      <c r="CM253" s="48">
        <f>SUM(CM281)/BL279*BL253</f>
        <v>0</v>
      </c>
      <c r="CN253" s="48">
        <f>SUM(CN281)/BM279*BM253</f>
        <v>0</v>
      </c>
      <c r="CO253" s="53"/>
      <c r="CP253" s="48">
        <f t="shared" si="25"/>
        <v>54.283000000000001</v>
      </c>
      <c r="CQ253" s="48">
        <f t="shared" si="26"/>
        <v>54.283000000000001</v>
      </c>
      <c r="CR253" s="48">
        <f t="shared" si="27"/>
        <v>0</v>
      </c>
      <c r="CS253" s="53"/>
      <c r="CT253" s="53"/>
      <c r="CU253" s="53"/>
      <c r="CV253" s="53"/>
      <c r="CW253" s="53"/>
      <c r="CX253" s="52"/>
      <c r="CY253" s="52">
        <v>2</v>
      </c>
      <c r="CZ253" s="52">
        <v>12300</v>
      </c>
      <c r="DA253" s="6"/>
      <c r="DB253" s="6"/>
      <c r="DC253" s="6"/>
      <c r="DD253" s="6"/>
    </row>
    <row r="254" spans="1:108" s="1" customFormat="1" x14ac:dyDescent="0.2">
      <c r="A254" s="53">
        <v>2</v>
      </c>
      <c r="B254" s="70" t="s">
        <v>312</v>
      </c>
      <c r="C254" s="53"/>
      <c r="D254" s="60" t="s">
        <v>20</v>
      </c>
      <c r="E254" s="68">
        <v>42736</v>
      </c>
      <c r="F254" s="68">
        <v>43100</v>
      </c>
      <c r="G254" s="52" t="s">
        <v>20</v>
      </c>
      <c r="H254" s="48">
        <v>7100</v>
      </c>
      <c r="I254" s="53"/>
      <c r="J254" s="53">
        <v>59365.98</v>
      </c>
      <c r="K254" s="37">
        <f t="shared" si="24"/>
        <v>178977.18</v>
      </c>
      <c r="L254" s="53">
        <v>60109.62</v>
      </c>
      <c r="M254" s="53">
        <v>58758</v>
      </c>
      <c r="N254" s="53">
        <v>60109.56</v>
      </c>
      <c r="O254" s="53">
        <v>188592.65</v>
      </c>
      <c r="P254" s="48">
        <f t="shared" si="23"/>
        <v>188592.65</v>
      </c>
      <c r="Q254" s="48"/>
      <c r="R254" s="48"/>
      <c r="S254" s="48"/>
      <c r="T254" s="48"/>
      <c r="U254" s="48"/>
      <c r="V254" s="48">
        <v>52400</v>
      </c>
      <c r="W254" s="56"/>
      <c r="X254" s="56">
        <v>49750.51</v>
      </c>
      <c r="Y254" s="85">
        <v>106.5</v>
      </c>
      <c r="Z254" s="5">
        <f>SUM(AA254:AE254)</f>
        <v>15.48</v>
      </c>
      <c r="AA254" s="33">
        <v>0</v>
      </c>
      <c r="AB254" s="33">
        <v>3.7</v>
      </c>
      <c r="AC254" s="56">
        <v>2.42</v>
      </c>
      <c r="AD254" s="33">
        <v>5.36</v>
      </c>
      <c r="AE254" s="33">
        <v>4</v>
      </c>
      <c r="AF254" s="53"/>
      <c r="AG254" s="53"/>
      <c r="AH254" s="53"/>
      <c r="AI254" s="53"/>
      <c r="AJ254" s="53"/>
      <c r="AK254" s="56"/>
      <c r="AL254" s="56">
        <v>101118.91</v>
      </c>
      <c r="AM254" s="56"/>
      <c r="AN254" s="56"/>
      <c r="AO254" s="56">
        <v>60792.08</v>
      </c>
      <c r="AP254" s="56">
        <v>923.07</v>
      </c>
      <c r="AQ254" s="56">
        <v>40711.79</v>
      </c>
      <c r="AR254" s="56">
        <v>50832.3</v>
      </c>
      <c r="AS254" s="56">
        <v>18107.8</v>
      </c>
      <c r="AT254" s="56">
        <v>923.07100000000003</v>
      </c>
      <c r="AU254" s="56">
        <v>36512.980000000003</v>
      </c>
      <c r="AV254" s="56">
        <v>42779.85</v>
      </c>
      <c r="AW254" s="56">
        <v>20799.88</v>
      </c>
      <c r="AX254" s="56">
        <v>0</v>
      </c>
      <c r="AY254" s="56">
        <v>0</v>
      </c>
      <c r="AZ254" s="56">
        <v>26670.17</v>
      </c>
      <c r="BA254" s="56">
        <v>18418.75</v>
      </c>
      <c r="BB254" s="56">
        <v>0</v>
      </c>
      <c r="BC254" s="56">
        <v>0</v>
      </c>
      <c r="BD254" s="56">
        <v>0</v>
      </c>
      <c r="BE254" s="56">
        <v>0</v>
      </c>
      <c r="BF254" s="96">
        <v>13054.7</v>
      </c>
      <c r="BG254" s="56">
        <v>31331.279999999999</v>
      </c>
      <c r="BH254" s="56">
        <v>27143.9</v>
      </c>
      <c r="BI254" s="56">
        <v>4187.38</v>
      </c>
      <c r="BJ254" s="56">
        <v>0</v>
      </c>
      <c r="BK254" s="56">
        <v>0</v>
      </c>
      <c r="BL254" s="56">
        <v>0</v>
      </c>
      <c r="BM254" s="56">
        <v>0</v>
      </c>
      <c r="BN254" s="96">
        <v>110.80800000000001</v>
      </c>
      <c r="BO254" s="56">
        <v>8943.2999999999993</v>
      </c>
      <c r="BP254" s="56">
        <v>8684.2199999999993</v>
      </c>
      <c r="BQ254" s="56">
        <v>994.01</v>
      </c>
      <c r="BR254" s="48">
        <f>SUM(BR281)/AQ279*AQ254</f>
        <v>38506.481067999004</v>
      </c>
      <c r="BS254" s="48">
        <f>SUM(BS281)/AR279*AR254</f>
        <v>53265.844803103799</v>
      </c>
      <c r="BT254" s="48">
        <f>SUM(BT281)/AS279*AS254</f>
        <v>2354.8538118124829</v>
      </c>
      <c r="BU254" s="53"/>
      <c r="BV254" s="48">
        <f>SUM(BV281)/AU279*AU254</f>
        <v>36783.774925232545</v>
      </c>
      <c r="BW254" s="48">
        <f>SUM(BW281)/AV279*AV254</f>
        <v>45783.943670499357</v>
      </c>
      <c r="BX254" s="48">
        <f>SUM(BX281)/AW279*AW254</f>
        <v>4888.083036557764</v>
      </c>
      <c r="BY254" s="53"/>
      <c r="BZ254" s="48">
        <f>SUM(BZ281)/AY279*AY254</f>
        <v>0</v>
      </c>
      <c r="CA254" s="48">
        <f>SUM(CA281)/AZ279*AZ254</f>
        <v>27143.89491477748</v>
      </c>
      <c r="CB254" s="48">
        <f>SUM(CB281)/BA279*BA254</f>
        <v>5520.9768434528323</v>
      </c>
      <c r="CC254" s="53"/>
      <c r="CD254" s="48">
        <f>SUM(CD281)/BC279*BC254</f>
        <v>0</v>
      </c>
      <c r="CE254" s="48">
        <f>SUM(CE281)/BD279*BD254</f>
        <v>0</v>
      </c>
      <c r="CF254" s="48">
        <f>SUM(CF281)/BE279*BE254</f>
        <v>0</v>
      </c>
      <c r="CG254" s="53"/>
      <c r="CH254" s="48">
        <f>SUM(CH281)/BG279*BG254</f>
        <v>33514.442273478104</v>
      </c>
      <c r="CI254" s="48">
        <f>SUM(CI281)/BH279*BH254</f>
        <v>34377.709547468156</v>
      </c>
      <c r="CJ254" s="48">
        <f>SUM(CJ281)/BI279*BI254</f>
        <v>858.99370149998401</v>
      </c>
      <c r="CK254" s="53"/>
      <c r="CL254" s="48">
        <f>SUM(CL281)/BK279*BK254</f>
        <v>0</v>
      </c>
      <c r="CM254" s="48">
        <f>SUM(CM281)/BL279*BL254</f>
        <v>0</v>
      </c>
      <c r="CN254" s="48">
        <f>SUM(CN281)/BM279*BM254</f>
        <v>0</v>
      </c>
      <c r="CO254" s="53"/>
      <c r="CP254" s="48">
        <f t="shared" si="25"/>
        <v>110.80800000000001</v>
      </c>
      <c r="CQ254" s="48">
        <f t="shared" si="26"/>
        <v>110.80800000000001</v>
      </c>
      <c r="CR254" s="48">
        <f t="shared" si="27"/>
        <v>0</v>
      </c>
      <c r="CS254" s="53"/>
      <c r="CT254" s="53"/>
      <c r="CU254" s="53"/>
      <c r="CV254" s="53"/>
      <c r="CW254" s="53"/>
      <c r="CX254" s="52"/>
      <c r="CY254" s="52">
        <v>1</v>
      </c>
      <c r="CZ254" s="52">
        <v>8000</v>
      </c>
      <c r="DA254" s="6"/>
      <c r="DB254" s="6"/>
      <c r="DC254" s="6"/>
      <c r="DD254" s="6"/>
    </row>
    <row r="255" spans="1:108" s="16" customFormat="1" x14ac:dyDescent="0.2">
      <c r="A255" s="56"/>
      <c r="B255" s="65" t="s">
        <v>343</v>
      </c>
      <c r="C255" s="19"/>
      <c r="D255" s="19"/>
      <c r="E255" s="45"/>
      <c r="F255" s="45"/>
      <c r="G255" s="19"/>
      <c r="H255" s="3"/>
      <c r="I255" s="56"/>
      <c r="J255" s="56"/>
      <c r="K255" s="19"/>
      <c r="L255" s="56"/>
      <c r="M255" s="56"/>
      <c r="N255" s="56"/>
      <c r="O255" s="56"/>
      <c r="P255" s="37"/>
      <c r="Q255" s="41"/>
      <c r="R255" s="41"/>
      <c r="S255" s="41"/>
      <c r="T255" s="41"/>
      <c r="U255" s="41"/>
      <c r="V255" s="3"/>
      <c r="W255" s="56"/>
      <c r="X255" s="56"/>
      <c r="Y255" s="80"/>
      <c r="Z255" s="4"/>
      <c r="AA255" s="44"/>
      <c r="AB255" s="44"/>
      <c r="AC255" s="44"/>
      <c r="AD255" s="44"/>
      <c r="AE255" s="44"/>
      <c r="AF255" s="19"/>
      <c r="AG255" s="19"/>
      <c r="AH255" s="19"/>
      <c r="AI255" s="19"/>
      <c r="AJ255" s="19"/>
      <c r="AK255" s="56"/>
      <c r="AL255" s="56"/>
      <c r="AM255" s="56"/>
      <c r="AN255" s="56"/>
      <c r="AO255" s="56"/>
      <c r="AP255" s="56"/>
      <c r="AQ255" s="56"/>
      <c r="AR255" s="56"/>
      <c r="AS255" s="56"/>
      <c r="AT255" s="56"/>
      <c r="AU255" s="56"/>
      <c r="AV255" s="56"/>
      <c r="AW255" s="56"/>
      <c r="AX255" s="56"/>
      <c r="AY255" s="56"/>
      <c r="AZ255" s="56"/>
      <c r="BA255" s="56"/>
      <c r="BB255" s="56"/>
      <c r="BC255" s="56"/>
      <c r="BD255" s="56"/>
      <c r="BE255" s="56"/>
      <c r="BF255" s="96"/>
      <c r="BG255" s="56"/>
      <c r="BH255" s="56"/>
      <c r="BI255" s="56"/>
      <c r="BJ255" s="56"/>
      <c r="BK255" s="56"/>
      <c r="BL255" s="56"/>
      <c r="BM255" s="56"/>
      <c r="BN255" s="96"/>
      <c r="BO255" s="56"/>
      <c r="BP255" s="56"/>
      <c r="BQ255" s="56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48">
        <f t="shared" si="25"/>
        <v>0</v>
      </c>
      <c r="CQ255" s="48">
        <f t="shared" si="26"/>
        <v>0</v>
      </c>
      <c r="CR255" s="48">
        <f t="shared" si="27"/>
        <v>0</v>
      </c>
      <c r="CS255" s="3"/>
      <c r="CT255" s="19"/>
      <c r="CU255" s="19"/>
      <c r="CV255" s="19"/>
      <c r="CW255" s="19"/>
      <c r="CX255" s="52"/>
      <c r="CY255" s="52"/>
      <c r="CZ255" s="52"/>
      <c r="DA255" s="17"/>
      <c r="DB255" s="17"/>
      <c r="DC255" s="17"/>
      <c r="DD255" s="17"/>
    </row>
    <row r="256" spans="1:108" x14ac:dyDescent="0.2">
      <c r="A256" s="56">
        <v>1</v>
      </c>
      <c r="B256" s="66" t="s">
        <v>313</v>
      </c>
      <c r="C256" s="56"/>
      <c r="D256" s="95" t="s">
        <v>348</v>
      </c>
      <c r="E256" s="32">
        <v>42736</v>
      </c>
      <c r="F256" s="32">
        <v>43100</v>
      </c>
      <c r="G256" s="60" t="s">
        <v>24</v>
      </c>
      <c r="H256" s="48">
        <v>36700</v>
      </c>
      <c r="I256" s="56"/>
      <c r="J256" s="56">
        <v>87731.15</v>
      </c>
      <c r="K256" s="37">
        <f t="shared" si="24"/>
        <v>333207.95999999996</v>
      </c>
      <c r="L256" s="56">
        <v>160836.96</v>
      </c>
      <c r="M256" s="56">
        <v>67201.2</v>
      </c>
      <c r="N256" s="56">
        <v>105169.8</v>
      </c>
      <c r="O256" s="56">
        <v>307583.21000000002</v>
      </c>
      <c r="P256" s="37">
        <f t="shared" si="23"/>
        <v>307583.21000000002</v>
      </c>
      <c r="Q256" s="37"/>
      <c r="R256" s="37"/>
      <c r="S256" s="37"/>
      <c r="T256" s="37"/>
      <c r="U256" s="37"/>
      <c r="V256" s="48">
        <v>-24900</v>
      </c>
      <c r="W256" s="56"/>
      <c r="X256" s="56">
        <v>113355.9</v>
      </c>
      <c r="Y256" s="82"/>
      <c r="Z256" s="5">
        <f t="shared" ref="Z256:Z271" si="32">SUM(AA256:AE256)</f>
        <v>15.33</v>
      </c>
      <c r="AA256" s="33">
        <v>0</v>
      </c>
      <c r="AB256" s="33">
        <v>4.96</v>
      </c>
      <c r="AC256" s="33">
        <v>3.45</v>
      </c>
      <c r="AD256" s="33">
        <v>4.92</v>
      </c>
      <c r="AE256" s="33">
        <v>2</v>
      </c>
      <c r="AF256" s="56"/>
      <c r="AG256" s="56"/>
      <c r="AH256" s="56"/>
      <c r="AI256" s="56"/>
      <c r="AJ256" s="56"/>
      <c r="AK256" s="56"/>
      <c r="AL256" s="56">
        <v>298581.09999999998</v>
      </c>
      <c r="AM256" s="56"/>
      <c r="AN256" s="56"/>
      <c r="AO256" s="56">
        <v>385598.92</v>
      </c>
      <c r="AP256" s="56">
        <v>3800.99</v>
      </c>
      <c r="AQ256" s="56">
        <v>101582.16</v>
      </c>
      <c r="AR256" s="56">
        <v>86966.35</v>
      </c>
      <c r="AS256" s="56">
        <v>53434.09</v>
      </c>
      <c r="AT256" s="56">
        <v>3800.9920000000002</v>
      </c>
      <c r="AU256" s="56">
        <v>89025.52</v>
      </c>
      <c r="AV256" s="56">
        <v>75713.53</v>
      </c>
      <c r="AW256" s="56">
        <v>47072.14</v>
      </c>
      <c r="AX256" s="56">
        <v>401.65899999999999</v>
      </c>
      <c r="AY256" s="56">
        <v>676432.64</v>
      </c>
      <c r="AZ256" s="56">
        <v>622165.87</v>
      </c>
      <c r="BA256" s="56">
        <v>278490.44</v>
      </c>
      <c r="BB256" s="56">
        <v>0</v>
      </c>
      <c r="BC256" s="56">
        <v>0</v>
      </c>
      <c r="BD256" s="56">
        <v>0</v>
      </c>
      <c r="BE256" s="56">
        <v>0</v>
      </c>
      <c r="BF256" s="96">
        <v>47353</v>
      </c>
      <c r="BG256" s="56">
        <v>111916.23</v>
      </c>
      <c r="BH256" s="56">
        <v>81947.77</v>
      </c>
      <c r="BI256" s="56">
        <v>29968.46</v>
      </c>
      <c r="BJ256" s="56">
        <v>0</v>
      </c>
      <c r="BK256" s="56">
        <v>0</v>
      </c>
      <c r="BL256" s="56">
        <v>0</v>
      </c>
      <c r="BM256" s="56">
        <v>0</v>
      </c>
      <c r="BN256" s="96">
        <v>172.44499999999999</v>
      </c>
      <c r="BO256" s="56">
        <v>13903.73</v>
      </c>
      <c r="BP256" s="56">
        <v>11417.19</v>
      </c>
      <c r="BQ256" s="56">
        <v>4265.54</v>
      </c>
      <c r="BR256" s="48">
        <f>SUM(BR281)/AQ279*AQ256</f>
        <v>96079.575987360076</v>
      </c>
      <c r="BS256" s="48">
        <f>SUM(BS281)/AR279*AR256</f>
        <v>91129.775795948764</v>
      </c>
      <c r="BT256" s="48">
        <f>SUM(BT281)/AS279*AS256</f>
        <v>6948.9098906124036</v>
      </c>
      <c r="BU256" s="53"/>
      <c r="BV256" s="48">
        <f>SUM(BV281)/AU279*AU256</f>
        <v>89685.769013698358</v>
      </c>
      <c r="BW256" s="48">
        <f>SUM(BW281)/AV279*AV256</f>
        <v>81030.297970064479</v>
      </c>
      <c r="BX256" s="48">
        <f>SUM(BX281)/AW279*AW256</f>
        <v>11062.204639087926</v>
      </c>
      <c r="BY256" s="53"/>
      <c r="BZ256" s="48">
        <f>SUM(BZ281)/AY279*AY256</f>
        <v>679518.51516436401</v>
      </c>
      <c r="CA256" s="48">
        <f>SUM(CA281)/AZ279*AZ256</f>
        <v>633216.99842337368</v>
      </c>
      <c r="CB256" s="48">
        <f>SUM(CB281)/BA279*BA256</f>
        <v>83476.852140508476</v>
      </c>
      <c r="CC256" s="53"/>
      <c r="CD256" s="48">
        <f>SUM(CD281)/BC279*BC256</f>
        <v>0</v>
      </c>
      <c r="CE256" s="48">
        <f>SUM(CE281)/BD279*BD256</f>
        <v>0</v>
      </c>
      <c r="CF256" s="48">
        <f>SUM(CF281)/BE279*BE256</f>
        <v>0</v>
      </c>
      <c r="CG256" s="53"/>
      <c r="CH256" s="48">
        <f>SUM(CH281)/BG279*BG256</f>
        <v>119714.54820231725</v>
      </c>
      <c r="CI256" s="48">
        <f>SUM(CI281)/BH279*BH256</f>
        <v>103786.7305406638</v>
      </c>
      <c r="CJ256" s="48">
        <f>SUM(CJ281)/BI279*BI256</f>
        <v>6147.6910105254856</v>
      </c>
      <c r="CK256" s="53"/>
      <c r="CL256" s="48">
        <f>SUM(CL281)/BK279*BK256</f>
        <v>0</v>
      </c>
      <c r="CM256" s="48">
        <f>SUM(CM281)/BL279*BL256</f>
        <v>0</v>
      </c>
      <c r="CN256" s="48">
        <f>SUM(CN281)/BM279*BM256</f>
        <v>0</v>
      </c>
      <c r="CO256" s="53"/>
      <c r="CP256" s="48">
        <f t="shared" si="25"/>
        <v>172.44499999999999</v>
      </c>
      <c r="CQ256" s="48">
        <f t="shared" si="26"/>
        <v>172.44499999999999</v>
      </c>
      <c r="CR256" s="48">
        <f t="shared" si="27"/>
        <v>0</v>
      </c>
      <c r="CS256" s="53"/>
      <c r="CT256" s="56"/>
      <c r="CU256" s="56"/>
      <c r="CV256" s="56"/>
      <c r="CW256" s="56"/>
      <c r="CX256" s="52"/>
      <c r="CY256" s="52">
        <v>5</v>
      </c>
      <c r="CZ256" s="52">
        <v>44950.55</v>
      </c>
    </row>
    <row r="257" spans="1:104" x14ac:dyDescent="0.2">
      <c r="A257" s="56">
        <v>2</v>
      </c>
      <c r="B257" s="66" t="s">
        <v>314</v>
      </c>
      <c r="C257" s="56"/>
      <c r="D257" s="60" t="s">
        <v>20</v>
      </c>
      <c r="E257" s="32">
        <v>42736</v>
      </c>
      <c r="F257" s="32">
        <v>43100</v>
      </c>
      <c r="G257" s="60" t="s">
        <v>20</v>
      </c>
      <c r="H257" s="48">
        <v>-41100</v>
      </c>
      <c r="I257" s="56"/>
      <c r="J257" s="56">
        <v>36781.379999999997</v>
      </c>
      <c r="K257" s="37">
        <f t="shared" si="24"/>
        <v>63504.119999999995</v>
      </c>
      <c r="L257" s="56">
        <v>27019.98</v>
      </c>
      <c r="M257" s="56">
        <v>18816</v>
      </c>
      <c r="N257" s="56">
        <v>17668.14</v>
      </c>
      <c r="O257" s="56">
        <v>59443.54</v>
      </c>
      <c r="P257" s="37">
        <f t="shared" si="23"/>
        <v>59443.54</v>
      </c>
      <c r="Q257" s="37"/>
      <c r="R257" s="37"/>
      <c r="S257" s="37"/>
      <c r="T257" s="37"/>
      <c r="U257" s="37"/>
      <c r="V257" s="48">
        <v>-44600</v>
      </c>
      <c r="W257" s="56"/>
      <c r="X257" s="56">
        <v>40841.96</v>
      </c>
      <c r="Y257" s="82">
        <v>313.60000000000002</v>
      </c>
      <c r="Z257" s="5">
        <f t="shared" si="32"/>
        <v>17.329999999999998</v>
      </c>
      <c r="AA257" s="33">
        <v>0</v>
      </c>
      <c r="AB257" s="33">
        <v>4.96</v>
      </c>
      <c r="AC257" s="33">
        <v>3.45</v>
      </c>
      <c r="AD257" s="33">
        <v>4.92</v>
      </c>
      <c r="AE257" s="33">
        <v>4</v>
      </c>
      <c r="AF257" s="56"/>
      <c r="AG257" s="56"/>
      <c r="AH257" s="56"/>
      <c r="AI257" s="56"/>
      <c r="AJ257" s="56"/>
      <c r="AK257" s="56"/>
      <c r="AL257" s="56">
        <v>108351.25</v>
      </c>
      <c r="AM257" s="56"/>
      <c r="AN257" s="56"/>
      <c r="AO257" s="56">
        <v>135157.64000000001</v>
      </c>
      <c r="AP257" s="56">
        <v>1284.96</v>
      </c>
      <c r="AQ257" s="56">
        <v>33877.81</v>
      </c>
      <c r="AR257" s="56">
        <v>30061.8</v>
      </c>
      <c r="AS257" s="56">
        <v>26491.74</v>
      </c>
      <c r="AT257" s="56">
        <v>1284.961</v>
      </c>
      <c r="AU257" s="56">
        <v>30078.84</v>
      </c>
      <c r="AV257" s="56">
        <v>22971.29</v>
      </c>
      <c r="AW257" s="56">
        <v>22761.759999999998</v>
      </c>
      <c r="AX257" s="56">
        <v>63.948999999999998</v>
      </c>
      <c r="AY257" s="56">
        <v>107697.42</v>
      </c>
      <c r="AZ257" s="56">
        <v>93709.02</v>
      </c>
      <c r="BA257" s="56">
        <v>83074.710000000006</v>
      </c>
      <c r="BB257" s="56">
        <v>0</v>
      </c>
      <c r="BC257" s="56">
        <v>0</v>
      </c>
      <c r="BD257" s="56">
        <v>0</v>
      </c>
      <c r="BE257" s="56">
        <v>0</v>
      </c>
      <c r="BF257" s="96">
        <v>16444</v>
      </c>
      <c r="BG257" s="56">
        <v>38711.760000000002</v>
      </c>
      <c r="BH257" s="56">
        <v>24997.16</v>
      </c>
      <c r="BI257" s="56">
        <v>13714.6</v>
      </c>
      <c r="BJ257" s="56">
        <v>0</v>
      </c>
      <c r="BK257" s="56">
        <v>0</v>
      </c>
      <c r="BL257" s="56">
        <v>0</v>
      </c>
      <c r="BM257" s="56">
        <v>0</v>
      </c>
      <c r="BN257" s="96">
        <v>58.293999999999997</v>
      </c>
      <c r="BO257" s="56">
        <v>4695.55</v>
      </c>
      <c r="BP257" s="56">
        <v>3630.72</v>
      </c>
      <c r="BQ257" s="56">
        <v>1999.83</v>
      </c>
      <c r="BR257" s="48">
        <f>SUM(BR281)/AQ279*AQ257</f>
        <v>32042.689584276872</v>
      </c>
      <c r="BS257" s="48">
        <f>SUM(BS281)/AR279*AR257</f>
        <v>31500.978183201347</v>
      </c>
      <c r="BT257" s="48">
        <f>SUM(BT281)/AS279*AS257</f>
        <v>3445.1548460080867</v>
      </c>
      <c r="BU257" s="53"/>
      <c r="BV257" s="48">
        <f>SUM(BV281)/AU279*AU257</f>
        <v>30301.916758700099</v>
      </c>
      <c r="BW257" s="48">
        <f>SUM(BW281)/AV279*AV257</f>
        <v>24584.383708655016</v>
      </c>
      <c r="BX257" s="48">
        <f>SUM(BX281)/AW279*AW257</f>
        <v>5349.1353285787718</v>
      </c>
      <c r="BY257" s="53"/>
      <c r="BZ257" s="48">
        <f>SUM(BZ281)/AY279*AY257</f>
        <v>108188.7339520353</v>
      </c>
      <c r="CA257" s="48">
        <f>SUM(CA281)/AZ279*AZ257</f>
        <v>95373.512484051709</v>
      </c>
      <c r="CB257" s="48">
        <f>SUM(CB281)/BA279*BA257</f>
        <v>24901.44826258891</v>
      </c>
      <c r="CC257" s="53"/>
      <c r="CD257" s="48">
        <f>SUM(CD281)/BC279*BC257</f>
        <v>0</v>
      </c>
      <c r="CE257" s="48">
        <f>SUM(CE281)/BD279*BD257</f>
        <v>0</v>
      </c>
      <c r="CF257" s="48">
        <f>SUM(CF281)/BE279*BE257</f>
        <v>0</v>
      </c>
      <c r="CG257" s="53"/>
      <c r="CH257" s="48">
        <f>SUM(CH281)/BG279*BG257</f>
        <v>41409.193809660464</v>
      </c>
      <c r="CI257" s="48">
        <f>SUM(CI281)/BH279*BH257</f>
        <v>31658.866485346211</v>
      </c>
      <c r="CJ257" s="48">
        <f>SUM(CJ281)/BI279*BI257</f>
        <v>2813.3952539754405</v>
      </c>
      <c r="CK257" s="53"/>
      <c r="CL257" s="48">
        <f>SUM(CL281)/BK279*BK257</f>
        <v>0</v>
      </c>
      <c r="CM257" s="48">
        <f>SUM(CM281)/BL279*BL257</f>
        <v>0</v>
      </c>
      <c r="CN257" s="48">
        <f>SUM(CN281)/BM279*BM257</f>
        <v>0</v>
      </c>
      <c r="CO257" s="53"/>
      <c r="CP257" s="48">
        <f t="shared" si="25"/>
        <v>58.293999999999997</v>
      </c>
      <c r="CQ257" s="48">
        <f t="shared" si="26"/>
        <v>58.293999999999997</v>
      </c>
      <c r="CR257" s="48">
        <f t="shared" si="27"/>
        <v>0</v>
      </c>
      <c r="CS257" s="53"/>
      <c r="CT257" s="56">
        <v>4</v>
      </c>
      <c r="CU257" s="56">
        <v>4</v>
      </c>
      <c r="CV257" s="56">
        <v>0</v>
      </c>
      <c r="CW257" s="56">
        <v>2610.6999999999998</v>
      </c>
      <c r="CX257" s="52"/>
      <c r="CY257" s="52">
        <v>2</v>
      </c>
      <c r="CZ257" s="52">
        <v>32300</v>
      </c>
    </row>
    <row r="258" spans="1:104" x14ac:dyDescent="0.2">
      <c r="A258" s="56">
        <v>3</v>
      </c>
      <c r="B258" s="66" t="s">
        <v>315</v>
      </c>
      <c r="C258" s="56"/>
      <c r="D258" s="60" t="s">
        <v>20</v>
      </c>
      <c r="E258" s="32">
        <v>42736</v>
      </c>
      <c r="F258" s="32">
        <v>43100</v>
      </c>
      <c r="G258" s="60" t="s">
        <v>20</v>
      </c>
      <c r="H258" s="48">
        <v>29600</v>
      </c>
      <c r="I258" s="56"/>
      <c r="J258" s="56">
        <v>77620.850000000006</v>
      </c>
      <c r="K258" s="37">
        <f t="shared" si="24"/>
        <v>378575.4</v>
      </c>
      <c r="L258" s="56">
        <v>161077.68</v>
      </c>
      <c r="M258" s="56">
        <v>112170</v>
      </c>
      <c r="N258" s="56">
        <v>105327.72</v>
      </c>
      <c r="O258" s="56">
        <v>359342</v>
      </c>
      <c r="P258" s="37">
        <f t="shared" si="23"/>
        <v>359342</v>
      </c>
      <c r="Q258" s="37"/>
      <c r="R258" s="37"/>
      <c r="S258" s="37"/>
      <c r="T258" s="37"/>
      <c r="U258" s="37"/>
      <c r="V258" s="48">
        <v>110700</v>
      </c>
      <c r="W258" s="56"/>
      <c r="X258" s="56">
        <v>96854.25</v>
      </c>
      <c r="Y258" s="82">
        <v>385.1</v>
      </c>
      <c r="Z258" s="5">
        <f t="shared" si="32"/>
        <v>17.329999999999998</v>
      </c>
      <c r="AA258" s="33">
        <v>0</v>
      </c>
      <c r="AB258" s="33">
        <v>4.96</v>
      </c>
      <c r="AC258" s="33">
        <v>3.45</v>
      </c>
      <c r="AD258" s="33">
        <v>4.92</v>
      </c>
      <c r="AE258" s="33">
        <v>4</v>
      </c>
      <c r="AF258" s="56"/>
      <c r="AG258" s="56"/>
      <c r="AH258" s="56"/>
      <c r="AI258" s="56"/>
      <c r="AJ258" s="56"/>
      <c r="AK258" s="56"/>
      <c r="AL258" s="56">
        <v>239061.15</v>
      </c>
      <c r="AM258" s="56"/>
      <c r="AN258" s="56"/>
      <c r="AO258" s="56">
        <v>304882.63</v>
      </c>
      <c r="AP258" s="56">
        <v>4649.21</v>
      </c>
      <c r="AQ258" s="56">
        <v>119432.73</v>
      </c>
      <c r="AR258" s="56">
        <v>108696.51</v>
      </c>
      <c r="AS258" s="56">
        <v>48719.07</v>
      </c>
      <c r="AT258" s="56">
        <v>4649.2049999999999</v>
      </c>
      <c r="AU258" s="56">
        <v>108608.91</v>
      </c>
      <c r="AV258" s="56">
        <v>96870</v>
      </c>
      <c r="AW258" s="56">
        <v>41001.57</v>
      </c>
      <c r="AX258" s="56">
        <v>398.85500000000002</v>
      </c>
      <c r="AY258" s="56">
        <v>671703.92</v>
      </c>
      <c r="AZ258" s="56">
        <v>633310.24</v>
      </c>
      <c r="BA258" s="56">
        <v>207967.41</v>
      </c>
      <c r="BB258" s="56">
        <v>0</v>
      </c>
      <c r="BC258" s="56">
        <v>0</v>
      </c>
      <c r="BD258" s="56">
        <v>0</v>
      </c>
      <c r="BE258" s="56">
        <v>0</v>
      </c>
      <c r="BF258" s="96">
        <v>44506</v>
      </c>
      <c r="BG258" s="56">
        <v>105831.51</v>
      </c>
      <c r="BH258" s="56">
        <v>77385.23</v>
      </c>
      <c r="BI258" s="56">
        <v>28446.28</v>
      </c>
      <c r="BJ258" s="56">
        <v>0</v>
      </c>
      <c r="BK258" s="56">
        <v>0</v>
      </c>
      <c r="BL258" s="56">
        <v>0</v>
      </c>
      <c r="BM258" s="56">
        <v>0</v>
      </c>
      <c r="BN258" s="96">
        <v>187.197</v>
      </c>
      <c r="BO258" s="56">
        <v>15100.82</v>
      </c>
      <c r="BP258" s="56">
        <v>12798.72</v>
      </c>
      <c r="BQ258" s="56">
        <v>4544.01</v>
      </c>
      <c r="BR258" s="48">
        <f>SUM(BR281)/AQ279*AQ258</f>
        <v>112963.20197771792</v>
      </c>
      <c r="BS258" s="48">
        <f>SUM(BS281)/AR279*AR258</f>
        <v>113900.24516496439</v>
      </c>
      <c r="BT258" s="48">
        <f>SUM(BT281)/AS279*AS258</f>
        <v>6335.7386152629915</v>
      </c>
      <c r="BU258" s="53"/>
      <c r="BV258" s="48">
        <f>SUM(BV281)/AU279*AU258</f>
        <v>109414.39729966817</v>
      </c>
      <c r="BW258" s="48">
        <f>SUM(BW281)/AV279*AV258</f>
        <v>103672.42108986527</v>
      </c>
      <c r="BX258" s="48">
        <f>SUM(BX281)/AW279*AW258</f>
        <v>9635.5882240299325</v>
      </c>
      <c r="BY258" s="53"/>
      <c r="BZ258" s="48">
        <f>SUM(BZ281)/AY279*AY258</f>
        <v>674768.22281740094</v>
      </c>
      <c r="CA258" s="48">
        <f>SUM(CA281)/AZ279*AZ258</f>
        <v>644559.3186324836</v>
      </c>
      <c r="CB258" s="48">
        <f>SUM(CB281)/BA279*BA258</f>
        <v>62337.740335411523</v>
      </c>
      <c r="CC258" s="53"/>
      <c r="CD258" s="48">
        <f>SUM(CD281)/BC279*BC258</f>
        <v>0</v>
      </c>
      <c r="CE258" s="48">
        <f>SUM(CE281)/BD279*BD258</f>
        <v>0</v>
      </c>
      <c r="CF258" s="48">
        <f>SUM(CF281)/BE279*BE258</f>
        <v>0</v>
      </c>
      <c r="CG258" s="53"/>
      <c r="CH258" s="48">
        <f>SUM(CH281)/BG279*BG258</f>
        <v>113205.84516847126</v>
      </c>
      <c r="CI258" s="48">
        <f>SUM(CI281)/BH279*BH258</f>
        <v>98008.280320956779</v>
      </c>
      <c r="CJ258" s="48">
        <f>SUM(CJ281)/BI279*BI258</f>
        <v>5835.4329798358312</v>
      </c>
      <c r="CK258" s="53"/>
      <c r="CL258" s="48">
        <f>SUM(CL281)/BK279*BK258</f>
        <v>0</v>
      </c>
      <c r="CM258" s="48">
        <f>SUM(CM281)/BL279*BL258</f>
        <v>0</v>
      </c>
      <c r="CN258" s="48">
        <f>SUM(CN281)/BM279*BM258</f>
        <v>0</v>
      </c>
      <c r="CO258" s="53"/>
      <c r="CP258" s="48">
        <f t="shared" si="25"/>
        <v>187.197</v>
      </c>
      <c r="CQ258" s="48">
        <f t="shared" si="26"/>
        <v>187.197</v>
      </c>
      <c r="CR258" s="48">
        <f t="shared" si="27"/>
        <v>0</v>
      </c>
      <c r="CS258" s="53"/>
      <c r="CT258" s="56"/>
      <c r="CU258" s="56"/>
      <c r="CV258" s="56"/>
      <c r="CW258" s="56"/>
      <c r="CX258" s="52"/>
      <c r="CY258" s="52">
        <v>4</v>
      </c>
      <c r="CZ258" s="52">
        <v>17000</v>
      </c>
    </row>
    <row r="259" spans="1:104" x14ac:dyDescent="0.2">
      <c r="A259" s="56">
        <v>4</v>
      </c>
      <c r="B259" s="66" t="s">
        <v>316</v>
      </c>
      <c r="C259" s="56"/>
      <c r="D259" s="60" t="s">
        <v>20</v>
      </c>
      <c r="E259" s="32">
        <v>42736</v>
      </c>
      <c r="F259" s="32">
        <v>43100</v>
      </c>
      <c r="G259" s="60" t="s">
        <v>20</v>
      </c>
      <c r="H259" s="48">
        <v>4400</v>
      </c>
      <c r="I259" s="56"/>
      <c r="J259" s="56">
        <v>8492.0499999999993</v>
      </c>
      <c r="K259" s="37">
        <f t="shared" si="24"/>
        <v>115870.86000000002</v>
      </c>
      <c r="L259" s="56">
        <v>49301.04</v>
      </c>
      <c r="M259" s="56">
        <v>34332</v>
      </c>
      <c r="N259" s="56">
        <v>32237.82</v>
      </c>
      <c r="O259" s="56">
        <v>103041.38</v>
      </c>
      <c r="P259" s="37">
        <f t="shared" si="23"/>
        <v>103041.38</v>
      </c>
      <c r="Q259" s="37"/>
      <c r="R259" s="37"/>
      <c r="S259" s="37"/>
      <c r="T259" s="37"/>
      <c r="U259" s="37"/>
      <c r="V259" s="48">
        <v>32000</v>
      </c>
      <c r="W259" s="56"/>
      <c r="X259" s="56">
        <v>21321.53</v>
      </c>
      <c r="Y259" s="82">
        <v>387.8</v>
      </c>
      <c r="Z259" s="5">
        <f t="shared" si="32"/>
        <v>17.329999999999998</v>
      </c>
      <c r="AA259" s="33">
        <v>0</v>
      </c>
      <c r="AB259" s="33">
        <v>4.96</v>
      </c>
      <c r="AC259" s="33">
        <v>3.45</v>
      </c>
      <c r="AD259" s="33">
        <v>4.92</v>
      </c>
      <c r="AE259" s="33">
        <v>4</v>
      </c>
      <c r="AF259" s="56"/>
      <c r="AG259" s="56"/>
      <c r="AH259" s="56"/>
      <c r="AI259" s="56"/>
      <c r="AJ259" s="56"/>
      <c r="AK259" s="56"/>
      <c r="AL259" s="56">
        <v>24945.57</v>
      </c>
      <c r="AM259" s="56"/>
      <c r="AN259" s="56"/>
      <c r="AO259" s="56">
        <v>57570.09</v>
      </c>
      <c r="AP259" s="56">
        <v>1264.93</v>
      </c>
      <c r="AQ259" s="56">
        <v>32867.47</v>
      </c>
      <c r="AR259" s="56">
        <v>26354.400000000001</v>
      </c>
      <c r="AS259" s="56">
        <v>8959.2999999999993</v>
      </c>
      <c r="AT259" s="56">
        <v>1264.9259999999999</v>
      </c>
      <c r="AU259" s="56">
        <v>29593.32</v>
      </c>
      <c r="AV259" s="56">
        <v>24828.35</v>
      </c>
      <c r="AW259" s="56">
        <v>7079.16</v>
      </c>
      <c r="AX259" s="56">
        <v>98.373999999999995</v>
      </c>
      <c r="AY259" s="56">
        <v>165660.92000000001</v>
      </c>
      <c r="AZ259" s="56">
        <v>145238.67000000001</v>
      </c>
      <c r="BA259" s="56">
        <v>40303.769999999997</v>
      </c>
      <c r="BB259" s="56">
        <v>0</v>
      </c>
      <c r="BC259" s="56">
        <v>0</v>
      </c>
      <c r="BD259" s="56">
        <v>0</v>
      </c>
      <c r="BE259" s="56">
        <v>0</v>
      </c>
      <c r="BF259" s="96">
        <v>18713</v>
      </c>
      <c r="BG259" s="56">
        <v>44016.42</v>
      </c>
      <c r="BH259" s="56">
        <v>38442.07</v>
      </c>
      <c r="BI259" s="56">
        <v>5574.35</v>
      </c>
      <c r="BJ259" s="56">
        <v>0</v>
      </c>
      <c r="BK259" s="56">
        <v>0</v>
      </c>
      <c r="BL259" s="56">
        <v>0</v>
      </c>
      <c r="BM259" s="56">
        <v>0</v>
      </c>
      <c r="BN259" s="96">
        <v>51.884999999999998</v>
      </c>
      <c r="BO259" s="56">
        <v>4182.92</v>
      </c>
      <c r="BP259" s="56">
        <v>3839.52</v>
      </c>
      <c r="BQ259" s="56">
        <v>647.03</v>
      </c>
      <c r="BR259" s="48">
        <f>SUM(BR281)/AQ279*AQ259</f>
        <v>31087.078492692788</v>
      </c>
      <c r="BS259" s="48">
        <f>SUM(BS281)/AR279*AR259</f>
        <v>27616.090168631341</v>
      </c>
      <c r="BT259" s="48">
        <f>SUM(BT281)/AS279*AS259</f>
        <v>1165.1245185042676</v>
      </c>
      <c r="BU259" s="53"/>
      <c r="BV259" s="48">
        <f>SUM(BV281)/AU279*AU259</f>
        <v>29812.795947369472</v>
      </c>
      <c r="BW259" s="48">
        <f>SUM(BW281)/AV279*AV259</f>
        <v>26571.850481744154</v>
      </c>
      <c r="BX259" s="48">
        <f>SUM(BX281)/AW279*AW259</f>
        <v>1663.6404589391022</v>
      </c>
      <c r="BY259" s="53"/>
      <c r="BZ259" s="48">
        <f>SUM(BZ281)/AY279*AY259</f>
        <v>166416.66253592152</v>
      </c>
      <c r="CA259" s="48">
        <f>SUM(CA281)/AZ279*AZ259</f>
        <v>147818.4502026813</v>
      </c>
      <c r="CB259" s="48">
        <f>SUM(CB281)/BA279*BA259</f>
        <v>12080.959938858443</v>
      </c>
      <c r="CC259" s="53"/>
      <c r="CD259" s="48">
        <f>SUM(CD281)/BC279*BC259</f>
        <v>0</v>
      </c>
      <c r="CE259" s="48">
        <f>SUM(CE281)/BD279*BD259</f>
        <v>0</v>
      </c>
      <c r="CF259" s="48">
        <f>SUM(CF281)/BE279*BE259</f>
        <v>0</v>
      </c>
      <c r="CG259" s="53"/>
      <c r="CH259" s="48">
        <f>SUM(CH281)/BG279*BG259</f>
        <v>47083.482295494054</v>
      </c>
      <c r="CI259" s="48">
        <f>SUM(CI281)/BH279*BH259</f>
        <v>48686.82528536574</v>
      </c>
      <c r="CJ259" s="48">
        <f>SUM(CJ281)/BI279*BI259</f>
        <v>1143.5149281785832</v>
      </c>
      <c r="CK259" s="53"/>
      <c r="CL259" s="48">
        <f>SUM(CL281)/BK279*BK259</f>
        <v>0</v>
      </c>
      <c r="CM259" s="48">
        <f>SUM(CM281)/BL279*BL259</f>
        <v>0</v>
      </c>
      <c r="CN259" s="48">
        <f>SUM(CN281)/BM279*BM259</f>
        <v>0</v>
      </c>
      <c r="CO259" s="53"/>
      <c r="CP259" s="48">
        <f t="shared" si="25"/>
        <v>51.884999999999998</v>
      </c>
      <c r="CQ259" s="48">
        <f t="shared" si="26"/>
        <v>51.884999999999998</v>
      </c>
      <c r="CR259" s="48">
        <f t="shared" si="27"/>
        <v>0</v>
      </c>
      <c r="CS259" s="53"/>
      <c r="CT259" s="56"/>
      <c r="CU259" s="56"/>
      <c r="CV259" s="56"/>
      <c r="CW259" s="56"/>
      <c r="CX259" s="52"/>
      <c r="CY259" s="52"/>
      <c r="CZ259" s="52"/>
    </row>
    <row r="260" spans="1:104" x14ac:dyDescent="0.2">
      <c r="A260" s="56">
        <v>5</v>
      </c>
      <c r="B260" s="66" t="s">
        <v>317</v>
      </c>
      <c r="C260" s="56"/>
      <c r="D260" s="60" t="s">
        <v>20</v>
      </c>
      <c r="E260" s="32">
        <v>42736</v>
      </c>
      <c r="F260" s="32">
        <v>43100</v>
      </c>
      <c r="G260" s="60" t="s">
        <v>20</v>
      </c>
      <c r="H260" s="48">
        <v>23400</v>
      </c>
      <c r="I260" s="56"/>
      <c r="J260" s="56">
        <v>33457.43</v>
      </c>
      <c r="K260" s="37">
        <f t="shared" si="24"/>
        <v>115284.13</v>
      </c>
      <c r="L260" s="56">
        <v>49051.69</v>
      </c>
      <c r="M260" s="56">
        <v>34158</v>
      </c>
      <c r="N260" s="56">
        <v>32074.44</v>
      </c>
      <c r="O260" s="56">
        <v>115173.74</v>
      </c>
      <c r="P260" s="37">
        <f t="shared" si="23"/>
        <v>115173.74</v>
      </c>
      <c r="Q260" s="37"/>
      <c r="R260" s="37"/>
      <c r="S260" s="37"/>
      <c r="T260" s="37"/>
      <c r="U260" s="37"/>
      <c r="V260" s="48">
        <v>6700</v>
      </c>
      <c r="W260" s="56"/>
      <c r="X260" s="56">
        <v>33567.82</v>
      </c>
      <c r="Y260" s="82">
        <v>308.10000000000002</v>
      </c>
      <c r="Z260" s="5">
        <f t="shared" si="32"/>
        <v>17.329999999999998</v>
      </c>
      <c r="AA260" s="33">
        <v>0</v>
      </c>
      <c r="AB260" s="33">
        <v>4.96</v>
      </c>
      <c r="AC260" s="33">
        <v>3.45</v>
      </c>
      <c r="AD260" s="33">
        <v>4.92</v>
      </c>
      <c r="AE260" s="33">
        <v>4</v>
      </c>
      <c r="AF260" s="56"/>
      <c r="AG260" s="56"/>
      <c r="AH260" s="56"/>
      <c r="AI260" s="56"/>
      <c r="AJ260" s="56"/>
      <c r="AK260" s="56"/>
      <c r="AL260" s="56">
        <v>94037.16</v>
      </c>
      <c r="AM260" s="56"/>
      <c r="AN260" s="56"/>
      <c r="AO260" s="56">
        <v>95220.43</v>
      </c>
      <c r="AP260" s="56">
        <v>1131.97</v>
      </c>
      <c r="AQ260" s="56">
        <v>26771.11</v>
      </c>
      <c r="AR260" s="56">
        <v>30455.360000000001</v>
      </c>
      <c r="AS260" s="56">
        <v>9212.6</v>
      </c>
      <c r="AT260" s="56">
        <v>1131.9670000000001</v>
      </c>
      <c r="AU260" s="56">
        <v>26536.06</v>
      </c>
      <c r="AV260" s="56">
        <v>28167.05</v>
      </c>
      <c r="AW260" s="56">
        <v>8837.89</v>
      </c>
      <c r="AX260" s="56">
        <v>121.151</v>
      </c>
      <c r="AY260" s="56">
        <v>204006.56</v>
      </c>
      <c r="AZ260" s="56">
        <v>198239.45</v>
      </c>
      <c r="BA260" s="56">
        <v>75573</v>
      </c>
      <c r="BB260" s="56">
        <v>0</v>
      </c>
      <c r="BC260" s="56">
        <v>0</v>
      </c>
      <c r="BD260" s="56">
        <v>0</v>
      </c>
      <c r="BE260" s="56">
        <v>0</v>
      </c>
      <c r="BF260" s="96">
        <v>12284.092000000001</v>
      </c>
      <c r="BG260" s="56">
        <v>29086.18</v>
      </c>
      <c r="BH260" s="56">
        <v>22642.799999999999</v>
      </c>
      <c r="BI260" s="56">
        <v>6443.38</v>
      </c>
      <c r="BJ260" s="56">
        <v>0</v>
      </c>
      <c r="BK260" s="56">
        <v>0</v>
      </c>
      <c r="BL260" s="56">
        <v>0</v>
      </c>
      <c r="BM260" s="56">
        <v>0</v>
      </c>
      <c r="BN260" s="96">
        <v>56.277000000000001</v>
      </c>
      <c r="BO260" s="56">
        <v>4539.2700000000004</v>
      </c>
      <c r="BP260" s="56">
        <v>4470.8999999999996</v>
      </c>
      <c r="BQ260" s="56">
        <v>933.91</v>
      </c>
      <c r="BR260" s="48">
        <f>SUM(BR281)/AQ279*AQ260</f>
        <v>25320.951016506984</v>
      </c>
      <c r="BS260" s="48">
        <f>SUM(BS281)/AR279*AR260</f>
        <v>31913.379469011936</v>
      </c>
      <c r="BT260" s="48">
        <f>SUM(BT281)/AS279*AS260</f>
        <v>1198.0652661672696</v>
      </c>
      <c r="BU260" s="53"/>
      <c r="BV260" s="48">
        <f>SUM(BV281)/AU279*AU260</f>
        <v>26732.862079251438</v>
      </c>
      <c r="BW260" s="48">
        <f>SUM(BW281)/AV279*AV260</f>
        <v>30145.001222868686</v>
      </c>
      <c r="BX260" s="48">
        <f>SUM(BX281)/AW279*AW260</f>
        <v>2076.9514145256362</v>
      </c>
      <c r="BY260" s="53"/>
      <c r="BZ260" s="48">
        <f>SUM(BZ281)/AY279*AY260</f>
        <v>204937.23474814836</v>
      </c>
      <c r="CA260" s="48">
        <f>SUM(CA281)/AZ279*AZ260</f>
        <v>201760.64864840699</v>
      </c>
      <c r="CB260" s="48">
        <f>SUM(CB281)/BA279*BA260</f>
        <v>22652.828394449181</v>
      </c>
      <c r="CC260" s="53"/>
      <c r="CD260" s="48">
        <f>SUM(CD281)/BC279*BC260</f>
        <v>0</v>
      </c>
      <c r="CE260" s="48">
        <f>SUM(CE281)/BD279*BD260</f>
        <v>0</v>
      </c>
      <c r="CF260" s="48">
        <f>SUM(CF281)/BE279*BE260</f>
        <v>0</v>
      </c>
      <c r="CG260" s="53"/>
      <c r="CH260" s="48">
        <f>SUM(CH281)/BG279*BG260</f>
        <v>31112.903799844546</v>
      </c>
      <c r="CI260" s="48">
        <f>SUM(CI281)/BH279*BH260</f>
        <v>28677.07299766842</v>
      </c>
      <c r="CJ260" s="48">
        <f>SUM(CJ281)/BI279*BI260</f>
        <v>1321.786615108007</v>
      </c>
      <c r="CK260" s="53"/>
      <c r="CL260" s="48">
        <f>SUM(CL281)/BK279*BK260</f>
        <v>0</v>
      </c>
      <c r="CM260" s="48">
        <f>SUM(CM281)/BL279*BL260</f>
        <v>0</v>
      </c>
      <c r="CN260" s="48">
        <f>SUM(CN281)/BM279*BM260</f>
        <v>0</v>
      </c>
      <c r="CO260" s="53"/>
      <c r="CP260" s="48">
        <f t="shared" si="25"/>
        <v>56.277000000000001</v>
      </c>
      <c r="CQ260" s="48">
        <f t="shared" si="26"/>
        <v>56.277000000000001</v>
      </c>
      <c r="CR260" s="48">
        <f t="shared" si="27"/>
        <v>0</v>
      </c>
      <c r="CS260" s="53"/>
      <c r="CT260" s="56"/>
      <c r="CU260" s="56"/>
      <c r="CV260" s="56"/>
      <c r="CW260" s="56"/>
      <c r="CX260" s="52"/>
      <c r="CY260" s="52">
        <v>2</v>
      </c>
      <c r="CZ260" s="52">
        <v>754</v>
      </c>
    </row>
    <row r="261" spans="1:104" x14ac:dyDescent="0.2">
      <c r="A261" s="56">
        <v>6</v>
      </c>
      <c r="B261" s="66" t="s">
        <v>318</v>
      </c>
      <c r="C261" s="56"/>
      <c r="D261" s="60" t="s">
        <v>20</v>
      </c>
      <c r="E261" s="32">
        <v>42736</v>
      </c>
      <c r="F261" s="32">
        <v>43100</v>
      </c>
      <c r="G261" s="60" t="s">
        <v>20</v>
      </c>
      <c r="H261" s="48">
        <v>105100</v>
      </c>
      <c r="I261" s="56"/>
      <c r="J261" s="56">
        <v>68983.320000000007</v>
      </c>
      <c r="K261" s="37">
        <f t="shared" si="24"/>
        <v>209560.13999999998</v>
      </c>
      <c r="L261" s="56">
        <v>101152.8</v>
      </c>
      <c r="M261" s="56">
        <v>42264</v>
      </c>
      <c r="N261" s="56">
        <v>66143.34</v>
      </c>
      <c r="O261" s="56">
        <v>217026.07</v>
      </c>
      <c r="P261" s="37">
        <f t="shared" si="23"/>
        <v>217026.07</v>
      </c>
      <c r="Q261" s="37"/>
      <c r="R261" s="37"/>
      <c r="S261" s="37"/>
      <c r="T261" s="37"/>
      <c r="U261" s="37"/>
      <c r="V261" s="48">
        <v>-112600</v>
      </c>
      <c r="W261" s="56"/>
      <c r="X261" s="56">
        <v>61517.39</v>
      </c>
      <c r="Y261" s="82">
        <v>840.7</v>
      </c>
      <c r="Z261" s="5">
        <f t="shared" si="32"/>
        <v>15.33</v>
      </c>
      <c r="AA261" s="33">
        <v>0</v>
      </c>
      <c r="AB261" s="33">
        <v>4.96</v>
      </c>
      <c r="AC261" s="33">
        <v>3.45</v>
      </c>
      <c r="AD261" s="33">
        <v>4.92</v>
      </c>
      <c r="AE261" s="33">
        <v>2</v>
      </c>
      <c r="AF261" s="56"/>
      <c r="AG261" s="56"/>
      <c r="AH261" s="56"/>
      <c r="AI261" s="56"/>
      <c r="AJ261" s="56"/>
      <c r="AK261" s="56"/>
      <c r="AL261" s="56">
        <v>268723.87</v>
      </c>
      <c r="AM261" s="56"/>
      <c r="AN261" s="56"/>
      <c r="AO261" s="56">
        <v>224048.66</v>
      </c>
      <c r="AP261" s="56">
        <v>3085.34</v>
      </c>
      <c r="AQ261" s="56">
        <v>79552.14</v>
      </c>
      <c r="AR261" s="56">
        <v>94370.32</v>
      </c>
      <c r="AS261" s="56">
        <v>39305.17</v>
      </c>
      <c r="AT261" s="56">
        <v>3085.337</v>
      </c>
      <c r="AU261" s="56">
        <v>72869.320000000007</v>
      </c>
      <c r="AV261" s="56">
        <v>89698.96</v>
      </c>
      <c r="AW261" s="56">
        <v>34160.080000000002</v>
      </c>
      <c r="AX261" s="56">
        <v>227.67599999999999</v>
      </c>
      <c r="AY261" s="56">
        <v>383416.53</v>
      </c>
      <c r="AZ261" s="56">
        <v>399581.35</v>
      </c>
      <c r="BA261" s="56">
        <v>145497.23000000001</v>
      </c>
      <c r="BB261" s="56">
        <v>0</v>
      </c>
      <c r="BC261" s="56">
        <v>0</v>
      </c>
      <c r="BD261" s="56">
        <v>0</v>
      </c>
      <c r="BE261" s="56">
        <v>0</v>
      </c>
      <c r="BF261" s="96">
        <v>37361</v>
      </c>
      <c r="BG261" s="56">
        <v>87928.5</v>
      </c>
      <c r="BH261" s="56">
        <v>71990.350000000006</v>
      </c>
      <c r="BI261" s="56">
        <v>15938.15</v>
      </c>
      <c r="BJ261" s="56">
        <v>0</v>
      </c>
      <c r="BK261" s="56">
        <v>0</v>
      </c>
      <c r="BL261" s="56">
        <v>0</v>
      </c>
      <c r="BM261" s="56">
        <v>0</v>
      </c>
      <c r="BN261" s="96">
        <v>115.97799999999999</v>
      </c>
      <c r="BO261" s="56">
        <v>9360.7199999999993</v>
      </c>
      <c r="BP261" s="56">
        <v>7773.39</v>
      </c>
      <c r="BQ261" s="56">
        <v>3536.08</v>
      </c>
      <c r="BR261" s="48">
        <f>SUM(BR281)/AQ279*AQ261</f>
        <v>75242.895800671162</v>
      </c>
      <c r="BS261" s="48">
        <f>SUM(BS281)/AR279*AR261</f>
        <v>98888.203349823685</v>
      </c>
      <c r="BT261" s="48">
        <f>SUM(BT281)/AS279*AS261</f>
        <v>5111.4950131124515</v>
      </c>
      <c r="BU261" s="53"/>
      <c r="BV261" s="48">
        <f>SUM(BV281)/AU279*AU261</f>
        <v>73409.748145310135</v>
      </c>
      <c r="BW261" s="48">
        <f>SUM(BW281)/AV279*AV261</f>
        <v>95997.815138257269</v>
      </c>
      <c r="BX261" s="48">
        <f>SUM(BX281)/AW279*AW261</f>
        <v>8027.8014861362726</v>
      </c>
      <c r="BY261" s="53"/>
      <c r="BZ261" s="48">
        <f>SUM(BZ281)/AY279*AY261</f>
        <v>385165.67023594963</v>
      </c>
      <c r="CA261" s="48">
        <f>SUM(CA281)/AZ279*AZ261</f>
        <v>406678.85410197685</v>
      </c>
      <c r="CB261" s="48">
        <f>SUM(CB281)/BA279*BA261</f>
        <v>43612.45131274005</v>
      </c>
      <c r="CC261" s="53"/>
      <c r="CD261" s="48">
        <f>SUM(CD281)/BC279*BC261</f>
        <v>0</v>
      </c>
      <c r="CE261" s="48">
        <f>SUM(CE281)/BD279*BD261</f>
        <v>0</v>
      </c>
      <c r="CF261" s="48">
        <f>SUM(CF281)/BE279*BE261</f>
        <v>0</v>
      </c>
      <c r="CG261" s="53"/>
      <c r="CH261" s="48">
        <f>SUM(CH281)/BG279*BG261</f>
        <v>94055.354184173761</v>
      </c>
      <c r="CI261" s="48">
        <f>SUM(CI281)/BH279*BH261</f>
        <v>91175.672711753796</v>
      </c>
      <c r="CJ261" s="48">
        <f>SUM(CJ281)/BI279*BI261</f>
        <v>3269.5314166762914</v>
      </c>
      <c r="CK261" s="53"/>
      <c r="CL261" s="48">
        <f>SUM(CL281)/BK279*BK261</f>
        <v>0</v>
      </c>
      <c r="CM261" s="48">
        <f>SUM(CM281)/BL279*BL261</f>
        <v>0</v>
      </c>
      <c r="CN261" s="48">
        <f>SUM(CN281)/BM279*BM261</f>
        <v>0</v>
      </c>
      <c r="CO261" s="53"/>
      <c r="CP261" s="48">
        <f t="shared" si="25"/>
        <v>115.97799999999999</v>
      </c>
      <c r="CQ261" s="48">
        <f t="shared" si="26"/>
        <v>115.97799999999999</v>
      </c>
      <c r="CR261" s="48">
        <f t="shared" si="27"/>
        <v>0</v>
      </c>
      <c r="CS261" s="53"/>
      <c r="CT261" s="56"/>
      <c r="CU261" s="56"/>
      <c r="CV261" s="56"/>
      <c r="CW261" s="56"/>
      <c r="CX261" s="52"/>
      <c r="CY261" s="52">
        <v>2</v>
      </c>
      <c r="CZ261" s="52">
        <v>0</v>
      </c>
    </row>
    <row r="262" spans="1:104" x14ac:dyDescent="0.2">
      <c r="A262" s="56">
        <v>7</v>
      </c>
      <c r="B262" s="66" t="s">
        <v>319</v>
      </c>
      <c r="C262" s="56"/>
      <c r="D262" s="60" t="s">
        <v>20</v>
      </c>
      <c r="E262" s="32">
        <v>42736</v>
      </c>
      <c r="F262" s="32">
        <v>43100</v>
      </c>
      <c r="G262" s="60" t="s">
        <v>20</v>
      </c>
      <c r="H262" s="48">
        <v>47600</v>
      </c>
      <c r="I262" s="56"/>
      <c r="J262" s="56">
        <v>33004.879999999997</v>
      </c>
      <c r="K262" s="37">
        <f t="shared" si="24"/>
        <v>149270.94</v>
      </c>
      <c r="L262" s="56">
        <v>72064.38</v>
      </c>
      <c r="M262" s="56">
        <v>30078</v>
      </c>
      <c r="N262" s="56">
        <v>47128.56</v>
      </c>
      <c r="O262" s="56">
        <v>148220.15</v>
      </c>
      <c r="P262" s="37">
        <f t="shared" si="23"/>
        <v>148220.15</v>
      </c>
      <c r="Q262" s="37"/>
      <c r="R262" s="37"/>
      <c r="S262" s="37"/>
      <c r="T262" s="37"/>
      <c r="U262" s="37"/>
      <c r="V262" s="48">
        <v>-100300</v>
      </c>
      <c r="W262" s="56"/>
      <c r="X262" s="56">
        <v>34055.67</v>
      </c>
      <c r="Y262" s="82">
        <v>824.6</v>
      </c>
      <c r="Z262" s="5">
        <f t="shared" si="32"/>
        <v>15.33</v>
      </c>
      <c r="AA262" s="33">
        <v>0</v>
      </c>
      <c r="AB262" s="33">
        <v>4.96</v>
      </c>
      <c r="AC262" s="33">
        <v>3.45</v>
      </c>
      <c r="AD262" s="33">
        <v>4.92</v>
      </c>
      <c r="AE262" s="33">
        <v>2</v>
      </c>
      <c r="AF262" s="56"/>
      <c r="AG262" s="56"/>
      <c r="AH262" s="56"/>
      <c r="AI262" s="56"/>
      <c r="AJ262" s="56"/>
      <c r="AK262" s="56"/>
      <c r="AL262" s="56">
        <v>113176.69</v>
      </c>
      <c r="AM262" s="56"/>
      <c r="AN262" s="56"/>
      <c r="AO262" s="56">
        <v>109505.22</v>
      </c>
      <c r="AP262" s="56">
        <v>2171.1799999999998</v>
      </c>
      <c r="AQ262" s="56">
        <v>58713.43</v>
      </c>
      <c r="AR262" s="56">
        <v>55697.62</v>
      </c>
      <c r="AS262" s="56">
        <v>16778.91</v>
      </c>
      <c r="AT262" s="56">
        <v>2171.1930000000002</v>
      </c>
      <c r="AU262" s="56">
        <v>50998.91</v>
      </c>
      <c r="AV262" s="56">
        <v>51060.47</v>
      </c>
      <c r="AW262" s="56">
        <v>12953.61</v>
      </c>
      <c r="AX262" s="56">
        <v>186.29300000000001</v>
      </c>
      <c r="AY262" s="56">
        <v>314034.93</v>
      </c>
      <c r="AZ262" s="56">
        <v>321863.57</v>
      </c>
      <c r="BA262" s="56">
        <v>77070.34</v>
      </c>
      <c r="BB262" s="56">
        <v>0</v>
      </c>
      <c r="BC262" s="56">
        <v>0</v>
      </c>
      <c r="BD262" s="56">
        <v>0</v>
      </c>
      <c r="BE262" s="56">
        <v>0</v>
      </c>
      <c r="BF262" s="96">
        <v>35942.072999999997</v>
      </c>
      <c r="BG262" s="56">
        <v>84636.92</v>
      </c>
      <c r="BH262" s="56">
        <v>63128.63</v>
      </c>
      <c r="BI262" s="56">
        <v>21508.29</v>
      </c>
      <c r="BJ262" s="56">
        <v>0</v>
      </c>
      <c r="BK262" s="56">
        <v>0</v>
      </c>
      <c r="BL262" s="56">
        <v>0</v>
      </c>
      <c r="BM262" s="56">
        <v>0</v>
      </c>
      <c r="BN262" s="96">
        <v>93.013000000000005</v>
      </c>
      <c r="BO262" s="56">
        <v>7505.18</v>
      </c>
      <c r="BP262" s="56">
        <v>7078.86</v>
      </c>
      <c r="BQ262" s="56">
        <v>1925.76</v>
      </c>
      <c r="BR262" s="48">
        <f>SUM(BR281)/AQ279*AQ262</f>
        <v>55532.993777288713</v>
      </c>
      <c r="BS262" s="48">
        <f>SUM(BS281)/AR279*AR262</f>
        <v>58364.087063191124</v>
      </c>
      <c r="BT262" s="48">
        <f>SUM(BT281)/AS279*AS262</f>
        <v>2182.036479945581</v>
      </c>
      <c r="BU262" s="53"/>
      <c r="BV262" s="48">
        <f>SUM(BV281)/AU279*AU262</f>
        <v>51377.138400431606</v>
      </c>
      <c r="BW262" s="48">
        <f>SUM(BW281)/AV279*AV262</f>
        <v>54646.04673156223</v>
      </c>
      <c r="BX262" s="48">
        <f>SUM(BX281)/AW279*AW262</f>
        <v>3044.1676251586555</v>
      </c>
      <c r="BY262" s="53"/>
      <c r="BZ262" s="48">
        <f>SUM(BZ281)/AY279*AY262</f>
        <v>315467.55245776573</v>
      </c>
      <c r="CA262" s="48">
        <f>SUM(CA281)/AZ279*AZ262</f>
        <v>327580.62363213755</v>
      </c>
      <c r="CB262" s="48">
        <f>SUM(CB281)/BA279*BA262</f>
        <v>23101.652525661975</v>
      </c>
      <c r="CC262" s="53"/>
      <c r="CD262" s="48">
        <f>SUM(CD281)/BC279*BC262</f>
        <v>0</v>
      </c>
      <c r="CE262" s="48">
        <f>SUM(CE281)/BD279*BD262</f>
        <v>0</v>
      </c>
      <c r="CF262" s="48">
        <f>SUM(CF281)/BE279*BE262</f>
        <v>0</v>
      </c>
      <c r="CG262" s="53"/>
      <c r="CH262" s="48">
        <f>SUM(CH281)/BG279*BG262</f>
        <v>90534.41702812603</v>
      </c>
      <c r="CI262" s="48">
        <f>SUM(CI281)/BH279*BH262</f>
        <v>79952.317326161094</v>
      </c>
      <c r="CJ262" s="48">
        <f>SUM(CJ281)/BI279*BI262</f>
        <v>4412.1827109159167</v>
      </c>
      <c r="CK262" s="53"/>
      <c r="CL262" s="48">
        <f>SUM(CL281)/BK279*BK262</f>
        <v>0</v>
      </c>
      <c r="CM262" s="48">
        <f>SUM(CM281)/BL279*BL262</f>
        <v>0</v>
      </c>
      <c r="CN262" s="48">
        <f>SUM(CN281)/BM279*BM262</f>
        <v>0</v>
      </c>
      <c r="CO262" s="53"/>
      <c r="CP262" s="48">
        <f t="shared" si="25"/>
        <v>93.013000000000005</v>
      </c>
      <c r="CQ262" s="48">
        <f t="shared" si="26"/>
        <v>93.013000000000005</v>
      </c>
      <c r="CR262" s="48">
        <f t="shared" si="27"/>
        <v>0</v>
      </c>
      <c r="CS262" s="53"/>
      <c r="CT262" s="56"/>
      <c r="CU262" s="56"/>
      <c r="CV262" s="56"/>
      <c r="CW262" s="56"/>
      <c r="CX262" s="52"/>
      <c r="CY262" s="52">
        <v>4</v>
      </c>
      <c r="CZ262" s="52">
        <v>0</v>
      </c>
    </row>
    <row r="263" spans="1:104" x14ac:dyDescent="0.2">
      <c r="A263" s="56">
        <v>8</v>
      </c>
      <c r="B263" s="66" t="s">
        <v>320</v>
      </c>
      <c r="C263" s="56"/>
      <c r="D263" s="60" t="s">
        <v>20</v>
      </c>
      <c r="E263" s="32">
        <v>42736</v>
      </c>
      <c r="F263" s="32">
        <v>43100</v>
      </c>
      <c r="G263" s="60" t="s">
        <v>20</v>
      </c>
      <c r="H263" s="48">
        <v>53700</v>
      </c>
      <c r="I263" s="56"/>
      <c r="J263" s="56">
        <v>36002.629999999997</v>
      </c>
      <c r="K263" s="37">
        <f t="shared" si="24"/>
        <v>161278.26</v>
      </c>
      <c r="L263" s="56">
        <v>72943.8</v>
      </c>
      <c r="M263" s="56">
        <v>40636.800000000003</v>
      </c>
      <c r="N263" s="56">
        <v>47697.66</v>
      </c>
      <c r="O263" s="56">
        <v>166465.17000000001</v>
      </c>
      <c r="P263" s="37">
        <f t="shared" si="23"/>
        <v>166465.17000000001</v>
      </c>
      <c r="Q263" s="37"/>
      <c r="R263" s="37"/>
      <c r="S263" s="37"/>
      <c r="T263" s="37"/>
      <c r="U263" s="37"/>
      <c r="V263" s="48">
        <v>-9600</v>
      </c>
      <c r="W263" s="56"/>
      <c r="X263" s="56">
        <v>30815.72</v>
      </c>
      <c r="Y263" s="82">
        <v>849.6</v>
      </c>
      <c r="Z263" s="5">
        <f t="shared" si="32"/>
        <v>15.33</v>
      </c>
      <c r="AA263" s="33">
        <v>0</v>
      </c>
      <c r="AB263" s="33">
        <v>4.96</v>
      </c>
      <c r="AC263" s="33">
        <v>3.45</v>
      </c>
      <c r="AD263" s="33">
        <v>4.92</v>
      </c>
      <c r="AE263" s="33">
        <v>2</v>
      </c>
      <c r="AF263" s="56"/>
      <c r="AG263" s="56"/>
      <c r="AH263" s="56"/>
      <c r="AI263" s="56"/>
      <c r="AJ263" s="56"/>
      <c r="AK263" s="56"/>
      <c r="AL263" s="56">
        <v>105770.99</v>
      </c>
      <c r="AM263" s="56"/>
      <c r="AN263" s="56"/>
      <c r="AO263" s="56">
        <v>102883.32</v>
      </c>
      <c r="AP263" s="56">
        <v>1952.89</v>
      </c>
      <c r="AQ263" s="56">
        <v>45211.03</v>
      </c>
      <c r="AR263" s="56">
        <v>49241.99</v>
      </c>
      <c r="AS263" s="56">
        <v>18838.21</v>
      </c>
      <c r="AT263" s="56">
        <v>1952.8910000000001</v>
      </c>
      <c r="AU263" s="56">
        <v>45905.26</v>
      </c>
      <c r="AV263" s="56">
        <v>46169.13</v>
      </c>
      <c r="AW263" s="56">
        <v>18804.93</v>
      </c>
      <c r="AX263" s="56">
        <v>144.55500000000001</v>
      </c>
      <c r="AY263" s="56">
        <v>243425.12</v>
      </c>
      <c r="AZ263" s="56">
        <v>243842.14</v>
      </c>
      <c r="BA263" s="56">
        <v>62664.639999999999</v>
      </c>
      <c r="BB263" s="56">
        <v>0</v>
      </c>
      <c r="BC263" s="56">
        <v>0</v>
      </c>
      <c r="BD263" s="56">
        <v>0</v>
      </c>
      <c r="BE263" s="56">
        <v>0</v>
      </c>
      <c r="BF263" s="96">
        <v>26709</v>
      </c>
      <c r="BG263" s="56">
        <v>62899.02</v>
      </c>
      <c r="BH263" s="56">
        <v>51842.21</v>
      </c>
      <c r="BI263" s="56">
        <v>11056.81</v>
      </c>
      <c r="BJ263" s="56">
        <v>0</v>
      </c>
      <c r="BK263" s="56">
        <v>0</v>
      </c>
      <c r="BL263" s="56">
        <v>0</v>
      </c>
      <c r="BM263" s="56">
        <v>0</v>
      </c>
      <c r="BN263" s="96">
        <v>72.414000000000001</v>
      </c>
      <c r="BO263" s="56">
        <v>5841.1</v>
      </c>
      <c r="BP263" s="56">
        <v>4672.4799999999996</v>
      </c>
      <c r="BQ263" s="56">
        <v>1919.98</v>
      </c>
      <c r="BR263" s="48">
        <f>SUM(BR281)/AQ279*AQ263</f>
        <v>42762.002622820932</v>
      </c>
      <c r="BS263" s="48">
        <f>SUM(BS281)/AR279*AR263</f>
        <v>51599.400324911308</v>
      </c>
      <c r="BT263" s="48">
        <f>SUM(BT281)/AS279*AS263</f>
        <v>2449.8409871008093</v>
      </c>
      <c r="BU263" s="53"/>
      <c r="BV263" s="48">
        <f>SUM(BV281)/AU279*AU263</f>
        <v>46245.711846151156</v>
      </c>
      <c r="BW263" s="48">
        <f>SUM(BW281)/AV279*AV263</f>
        <v>49411.226248711995</v>
      </c>
      <c r="BX263" s="48">
        <f>SUM(BX281)/AW279*AW263</f>
        <v>4419.2591176803035</v>
      </c>
      <c r="BY263" s="53"/>
      <c r="BZ263" s="48">
        <f>SUM(BZ281)/AY279*AY263</f>
        <v>244535.6216046983</v>
      </c>
      <c r="CA263" s="48">
        <f>SUM(CA281)/AZ279*AZ263</f>
        <v>248173.3496244853</v>
      </c>
      <c r="CB263" s="48">
        <f>SUM(CB281)/BA279*BA263</f>
        <v>18783.57794873746</v>
      </c>
      <c r="CC263" s="53"/>
      <c r="CD263" s="48">
        <f>SUM(CD281)/BC279*BC263</f>
        <v>0</v>
      </c>
      <c r="CE263" s="48">
        <f>SUM(CE281)/BD279*BD263</f>
        <v>0</v>
      </c>
      <c r="CF263" s="48">
        <f>SUM(CF281)/BE279*BE263</f>
        <v>0</v>
      </c>
      <c r="CG263" s="53"/>
      <c r="CH263" s="48">
        <f>SUM(CH281)/BG279*BG263</f>
        <v>67281.821069817277</v>
      </c>
      <c r="CI263" s="48">
        <f>SUM(CI281)/BH279*BH263</f>
        <v>65658.082946033872</v>
      </c>
      <c r="CJ263" s="48">
        <f>SUM(CJ281)/BI279*BI263</f>
        <v>2268.1796609531589</v>
      </c>
      <c r="CK263" s="53"/>
      <c r="CL263" s="48">
        <f>SUM(CL281)/BK279*BK263</f>
        <v>0</v>
      </c>
      <c r="CM263" s="48">
        <f>SUM(CM281)/BL279*BL263</f>
        <v>0</v>
      </c>
      <c r="CN263" s="48">
        <f>SUM(CN281)/BM279*BM263</f>
        <v>0</v>
      </c>
      <c r="CO263" s="53"/>
      <c r="CP263" s="48">
        <f t="shared" si="25"/>
        <v>72.414000000000001</v>
      </c>
      <c r="CQ263" s="48">
        <f t="shared" si="26"/>
        <v>72.414000000000001</v>
      </c>
      <c r="CR263" s="48">
        <f t="shared" si="27"/>
        <v>0</v>
      </c>
      <c r="CS263" s="53"/>
      <c r="CT263" s="56"/>
      <c r="CU263" s="56"/>
      <c r="CV263" s="56"/>
      <c r="CW263" s="56"/>
      <c r="CX263" s="52"/>
      <c r="CY263" s="52">
        <v>2</v>
      </c>
      <c r="CZ263" s="52">
        <v>300</v>
      </c>
    </row>
    <row r="264" spans="1:104" x14ac:dyDescent="0.2">
      <c r="A264" s="56">
        <v>9</v>
      </c>
      <c r="B264" s="66" t="s">
        <v>321</v>
      </c>
      <c r="C264" s="56"/>
      <c r="D264" s="60" t="s">
        <v>20</v>
      </c>
      <c r="E264" s="32">
        <v>42736</v>
      </c>
      <c r="F264" s="32">
        <v>43100</v>
      </c>
      <c r="G264" s="60" t="s">
        <v>20</v>
      </c>
      <c r="H264" s="48">
        <v>28400</v>
      </c>
      <c r="I264" s="56"/>
      <c r="J264" s="56">
        <v>97950.65</v>
      </c>
      <c r="K264" s="37">
        <f t="shared" si="24"/>
        <v>234375</v>
      </c>
      <c r="L264" s="56">
        <v>99723.06</v>
      </c>
      <c r="M264" s="56">
        <v>69444</v>
      </c>
      <c r="N264" s="56">
        <v>65207.94</v>
      </c>
      <c r="O264" s="56">
        <v>257879.88</v>
      </c>
      <c r="P264" s="37">
        <f t="shared" si="23"/>
        <v>257879.88</v>
      </c>
      <c r="Q264" s="37"/>
      <c r="R264" s="37"/>
      <c r="S264" s="37"/>
      <c r="T264" s="37"/>
      <c r="U264" s="37"/>
      <c r="V264" s="48">
        <v>17200</v>
      </c>
      <c r="W264" s="56"/>
      <c r="X264" s="56">
        <v>74445.77</v>
      </c>
      <c r="Y264" s="82">
        <v>1866.7</v>
      </c>
      <c r="Z264" s="5">
        <f t="shared" si="32"/>
        <v>17.329999999999998</v>
      </c>
      <c r="AA264" s="33">
        <v>0</v>
      </c>
      <c r="AB264" s="33">
        <v>4.96</v>
      </c>
      <c r="AC264" s="33">
        <v>3.45</v>
      </c>
      <c r="AD264" s="33">
        <v>4.92</v>
      </c>
      <c r="AE264" s="33">
        <v>4</v>
      </c>
      <c r="AF264" s="56"/>
      <c r="AG264" s="56"/>
      <c r="AH264" s="56"/>
      <c r="AI264" s="56"/>
      <c r="AJ264" s="56"/>
      <c r="AK264" s="56"/>
      <c r="AL264" s="56">
        <v>272239.62</v>
      </c>
      <c r="AM264" s="56"/>
      <c r="AN264" s="56"/>
      <c r="AO264" s="56">
        <v>230914.23</v>
      </c>
      <c r="AP264" s="56">
        <v>3340.03</v>
      </c>
      <c r="AQ264" s="56">
        <v>91154.45</v>
      </c>
      <c r="AR264" s="56">
        <v>92898.93</v>
      </c>
      <c r="AS264" s="56">
        <v>33402.82</v>
      </c>
      <c r="AT264" s="56">
        <v>3340.0309999999999</v>
      </c>
      <c r="AU264" s="56">
        <v>78606.740000000005</v>
      </c>
      <c r="AV264" s="56">
        <v>78666.63</v>
      </c>
      <c r="AW264" s="56">
        <v>28767.98</v>
      </c>
      <c r="AX264" s="56">
        <v>258.18400000000003</v>
      </c>
      <c r="AY264" s="56">
        <v>434795.59</v>
      </c>
      <c r="AZ264" s="56">
        <v>476423.34</v>
      </c>
      <c r="BA264" s="56">
        <v>165141.01</v>
      </c>
      <c r="BB264" s="56">
        <v>0</v>
      </c>
      <c r="BC264" s="56">
        <v>0</v>
      </c>
      <c r="BD264" s="56">
        <v>0</v>
      </c>
      <c r="BE264" s="56">
        <v>0</v>
      </c>
      <c r="BF264" s="96">
        <v>36652</v>
      </c>
      <c r="BG264" s="56">
        <v>86266.86</v>
      </c>
      <c r="BH264" s="56">
        <v>70521.56</v>
      </c>
      <c r="BI264" s="56">
        <v>15745.3</v>
      </c>
      <c r="BJ264" s="56">
        <v>0</v>
      </c>
      <c r="BK264" s="56">
        <v>0</v>
      </c>
      <c r="BL264" s="56">
        <v>0</v>
      </c>
      <c r="BM264" s="56">
        <v>0</v>
      </c>
      <c r="BN264" s="96">
        <v>122.041</v>
      </c>
      <c r="BO264" s="56">
        <v>9846.5400000000009</v>
      </c>
      <c r="BP264" s="56">
        <v>8924.2000000000007</v>
      </c>
      <c r="BQ264" s="56">
        <v>2418.0300000000002</v>
      </c>
      <c r="BR264" s="48">
        <f>SUM(BR281)/AQ279*AQ264</f>
        <v>86216.722556017849</v>
      </c>
      <c r="BS264" s="48">
        <f>SUM(BS281)/AR279*AR264</f>
        <v>97346.372046010176</v>
      </c>
      <c r="BT264" s="48">
        <f>SUM(BT281)/AS279*AS264</f>
        <v>4343.9157712304223</v>
      </c>
      <c r="BU264" s="53"/>
      <c r="BV264" s="48">
        <f>SUM(BV281)/AU279*AU264</f>
        <v>79189.71915648281</v>
      </c>
      <c r="BW264" s="48">
        <f>SUM(BW281)/AV279*AV264</f>
        <v>84190.77104449911</v>
      </c>
      <c r="BX264" s="48">
        <f>SUM(BX281)/AW279*AW264</f>
        <v>6760.6291494966799</v>
      </c>
      <c r="BY264" s="53"/>
      <c r="BZ264" s="48">
        <f>SUM(BZ281)/AY279*AY264</f>
        <v>436779.12070714624</v>
      </c>
      <c r="CA264" s="48">
        <f>SUM(CA281)/AZ279*AZ264</f>
        <v>484885.7384826307</v>
      </c>
      <c r="CB264" s="48">
        <f>SUM(CB281)/BA279*BA264</f>
        <v>49500.628007569059</v>
      </c>
      <c r="CC264" s="53"/>
      <c r="CD264" s="48">
        <f>SUM(CD281)/BC279*BC264</f>
        <v>0</v>
      </c>
      <c r="CE264" s="48">
        <f>SUM(CE281)/BD279*BD264</f>
        <v>0</v>
      </c>
      <c r="CF264" s="48">
        <f>SUM(CF281)/BE279*BE264</f>
        <v>0</v>
      </c>
      <c r="CG264" s="53"/>
      <c r="CH264" s="48">
        <f>SUM(CH281)/BG279*BG264</f>
        <v>92277.931178816099</v>
      </c>
      <c r="CI264" s="48">
        <f>SUM(CI281)/BH279*BH264</f>
        <v>89315.452330518019</v>
      </c>
      <c r="CJ264" s="48">
        <f>SUM(CJ281)/BI279*BI264</f>
        <v>3229.9704178335132</v>
      </c>
      <c r="CK264" s="53"/>
      <c r="CL264" s="48">
        <f>SUM(CL281)/BK279*BK264</f>
        <v>0</v>
      </c>
      <c r="CM264" s="48">
        <f>SUM(CM281)/BL279*BL264</f>
        <v>0</v>
      </c>
      <c r="CN264" s="48">
        <f>SUM(CN281)/BM279*BM264</f>
        <v>0</v>
      </c>
      <c r="CO264" s="53"/>
      <c r="CP264" s="48">
        <f t="shared" si="25"/>
        <v>122.041</v>
      </c>
      <c r="CQ264" s="48">
        <f t="shared" si="26"/>
        <v>122.041</v>
      </c>
      <c r="CR264" s="48">
        <f t="shared" si="27"/>
        <v>0</v>
      </c>
      <c r="CS264" s="53"/>
      <c r="CT264" s="56"/>
      <c r="CU264" s="56"/>
      <c r="CV264" s="56"/>
      <c r="CW264" s="56"/>
      <c r="CX264" s="52"/>
      <c r="CY264" s="52">
        <v>2</v>
      </c>
      <c r="CZ264" s="52">
        <v>4352</v>
      </c>
    </row>
    <row r="265" spans="1:104" x14ac:dyDescent="0.2">
      <c r="A265" s="56">
        <v>10</v>
      </c>
      <c r="B265" s="66" t="s">
        <v>322</v>
      </c>
      <c r="C265" s="56"/>
      <c r="D265" s="60" t="s">
        <v>20</v>
      </c>
      <c r="E265" s="32">
        <v>42736</v>
      </c>
      <c r="F265" s="32">
        <v>43100</v>
      </c>
      <c r="G265" s="60" t="s">
        <v>20</v>
      </c>
      <c r="H265" s="48">
        <v>47900</v>
      </c>
      <c r="I265" s="56"/>
      <c r="J265" s="56">
        <v>15736.76</v>
      </c>
      <c r="K265" s="37">
        <f t="shared" si="24"/>
        <v>167073.21</v>
      </c>
      <c r="L265" s="56">
        <v>80644.479999999996</v>
      </c>
      <c r="M265" s="56">
        <v>33696.300000000003</v>
      </c>
      <c r="N265" s="56">
        <v>52732.43</v>
      </c>
      <c r="O265" s="56">
        <v>160180.45000000001</v>
      </c>
      <c r="P265" s="37">
        <f t="shared" si="23"/>
        <v>160180.45000000001</v>
      </c>
      <c r="Q265" s="37"/>
      <c r="R265" s="37"/>
      <c r="S265" s="37"/>
      <c r="T265" s="37"/>
      <c r="U265" s="37"/>
      <c r="V265" s="48">
        <v>56100</v>
      </c>
      <c r="W265" s="56"/>
      <c r="X265" s="56">
        <v>22629.52</v>
      </c>
      <c r="Y265" s="82">
        <v>1869.5</v>
      </c>
      <c r="Z265" s="5">
        <f t="shared" si="32"/>
        <v>15.33</v>
      </c>
      <c r="AA265" s="33">
        <v>0</v>
      </c>
      <c r="AB265" s="33">
        <v>4.96</v>
      </c>
      <c r="AC265" s="33">
        <v>3.45</v>
      </c>
      <c r="AD265" s="33">
        <v>4.92</v>
      </c>
      <c r="AE265" s="33">
        <v>2</v>
      </c>
      <c r="AF265" s="56"/>
      <c r="AG265" s="56"/>
      <c r="AH265" s="56"/>
      <c r="AI265" s="56"/>
      <c r="AJ265" s="56"/>
      <c r="AK265" s="56"/>
      <c r="AL265" s="56">
        <v>52458.94</v>
      </c>
      <c r="AM265" s="56"/>
      <c r="AN265" s="56"/>
      <c r="AO265" s="56">
        <v>90590.45</v>
      </c>
      <c r="AP265" s="56">
        <v>2397.52</v>
      </c>
      <c r="AQ265" s="56">
        <v>63828.46</v>
      </c>
      <c r="AR265" s="56">
        <v>59089.98</v>
      </c>
      <c r="AS265" s="56">
        <v>9305.43</v>
      </c>
      <c r="AT265" s="56">
        <v>2397.5230000000001</v>
      </c>
      <c r="AU265" s="56">
        <v>56561.39</v>
      </c>
      <c r="AV265" s="56">
        <v>52458.06</v>
      </c>
      <c r="AW265" s="56">
        <v>8433.23</v>
      </c>
      <c r="AX265" s="56">
        <v>195.86600000000001</v>
      </c>
      <c r="AY265" s="56">
        <v>329840.96999999997</v>
      </c>
      <c r="AZ265" s="56">
        <v>302147.93</v>
      </c>
      <c r="BA265" s="56">
        <v>70700.91</v>
      </c>
      <c r="BB265" s="56">
        <v>0</v>
      </c>
      <c r="BC265" s="56">
        <v>0</v>
      </c>
      <c r="BD265" s="56">
        <v>0</v>
      </c>
      <c r="BE265" s="56">
        <v>0</v>
      </c>
      <c r="BF265" s="96">
        <v>36648</v>
      </c>
      <c r="BG265" s="56">
        <v>86239.8</v>
      </c>
      <c r="BH265" s="56">
        <v>77525.009999999995</v>
      </c>
      <c r="BI265" s="56">
        <v>8714.7900000000009</v>
      </c>
      <c r="BJ265" s="56">
        <v>0</v>
      </c>
      <c r="BK265" s="56">
        <v>0</v>
      </c>
      <c r="BL265" s="56">
        <v>0</v>
      </c>
      <c r="BM265" s="56">
        <v>0</v>
      </c>
      <c r="BN265" s="96">
        <v>97.888999999999996</v>
      </c>
      <c r="BO265" s="56">
        <v>7898.8</v>
      </c>
      <c r="BP265" s="56">
        <v>7590.5</v>
      </c>
      <c r="BQ265" s="56">
        <v>862.52</v>
      </c>
      <c r="BR265" s="48">
        <f>SUM(BR281)/AQ279*AQ265</f>
        <v>60370.948724915601</v>
      </c>
      <c r="BS265" s="48">
        <f>SUM(BS281)/AR279*AR265</f>
        <v>61918.852857307415</v>
      </c>
      <c r="BT265" s="48">
        <f>SUM(BT281)/AS279*AS265</f>
        <v>1210.1374714793756</v>
      </c>
      <c r="BU265" s="53"/>
      <c r="BV265" s="48">
        <f>SUM(BV281)/AU279*AU265</f>
        <v>56980.871986299077</v>
      </c>
      <c r="BW265" s="48">
        <f>SUM(BW281)/AV279*AV265</f>
        <v>56141.778526658592</v>
      </c>
      <c r="BX265" s="48">
        <f>SUM(BX281)/AW279*AW265</f>
        <v>1981.8541504273114</v>
      </c>
      <c r="BY265" s="53"/>
      <c r="BZ265" s="48">
        <f>SUM(BZ281)/AY279*AY265</f>
        <v>331345.69936597603</v>
      </c>
      <c r="CA265" s="48">
        <f>SUM(CA281)/AZ279*AZ265</f>
        <v>307514.78751869756</v>
      </c>
      <c r="CB265" s="48">
        <f>SUM(CB281)/BA279*BA265</f>
        <v>21192.430915292451</v>
      </c>
      <c r="CC265" s="53"/>
      <c r="CD265" s="48">
        <f>SUM(CD281)/BC279*BC265</f>
        <v>0</v>
      </c>
      <c r="CE265" s="48">
        <f>SUM(CE281)/BD279*BD265</f>
        <v>0</v>
      </c>
      <c r="CF265" s="48">
        <f>SUM(CF281)/BE279*BE265</f>
        <v>0</v>
      </c>
      <c r="CG265" s="53"/>
      <c r="CH265" s="48">
        <f>SUM(CH281)/BG279*BG265</f>
        <v>92248.9856391535</v>
      </c>
      <c r="CI265" s="48">
        <f>SUM(CI281)/BH279*BH265</f>
        <v>98185.311485989994</v>
      </c>
      <c r="CJ265" s="48">
        <f>SUM(CJ281)/BI279*BI265</f>
        <v>1787.7407161268015</v>
      </c>
      <c r="CK265" s="53"/>
      <c r="CL265" s="48">
        <f>SUM(CL281)/BK279*BK265</f>
        <v>0</v>
      </c>
      <c r="CM265" s="48">
        <f>SUM(CM281)/BL279*BL265</f>
        <v>0</v>
      </c>
      <c r="CN265" s="48">
        <f>SUM(CN281)/BM279*BM265</f>
        <v>0</v>
      </c>
      <c r="CO265" s="53"/>
      <c r="CP265" s="48">
        <f t="shared" si="25"/>
        <v>97.888999999999996</v>
      </c>
      <c r="CQ265" s="48">
        <f t="shared" si="26"/>
        <v>97.888999999999996</v>
      </c>
      <c r="CR265" s="48">
        <f t="shared" si="27"/>
        <v>0</v>
      </c>
      <c r="CS265" s="53"/>
      <c r="CT265" s="56"/>
      <c r="CU265" s="56"/>
      <c r="CV265" s="56"/>
      <c r="CW265" s="56"/>
      <c r="CX265" s="52"/>
      <c r="CY265" s="52"/>
      <c r="CZ265" s="52"/>
    </row>
    <row r="266" spans="1:104" x14ac:dyDescent="0.2">
      <c r="A266" s="56">
        <v>11</v>
      </c>
      <c r="B266" s="66" t="s">
        <v>323</v>
      </c>
      <c r="C266" s="56"/>
      <c r="D266" s="60" t="s">
        <v>20</v>
      </c>
      <c r="E266" s="32">
        <v>42736</v>
      </c>
      <c r="F266" s="32">
        <v>43100</v>
      </c>
      <c r="G266" s="60" t="s">
        <v>20</v>
      </c>
      <c r="H266" s="48">
        <v>22000</v>
      </c>
      <c r="I266" s="56"/>
      <c r="J266" s="56">
        <v>10605.31</v>
      </c>
      <c r="K266" s="37">
        <f t="shared" si="24"/>
        <v>50966.52</v>
      </c>
      <c r="L266" s="56">
        <v>15122.1</v>
      </c>
      <c r="M266" s="56">
        <v>18486</v>
      </c>
      <c r="N266" s="56">
        <v>17358.419999999998</v>
      </c>
      <c r="O266" s="56">
        <v>53084.639999999999</v>
      </c>
      <c r="P266" s="37">
        <f t="shared" si="23"/>
        <v>53084.639999999999</v>
      </c>
      <c r="Q266" s="37"/>
      <c r="R266" s="37"/>
      <c r="S266" s="37"/>
      <c r="T266" s="37"/>
      <c r="U266" s="37"/>
      <c r="V266" s="48">
        <v>-4200</v>
      </c>
      <c r="W266" s="56"/>
      <c r="X266" s="56">
        <v>8487.19</v>
      </c>
      <c r="Y266" s="82">
        <v>572.20000000000005</v>
      </c>
      <c r="Z266" s="5">
        <f t="shared" si="32"/>
        <v>14.09</v>
      </c>
      <c r="AA266" s="33">
        <v>0</v>
      </c>
      <c r="AB266" s="33">
        <v>1.72</v>
      </c>
      <c r="AC266" s="33">
        <v>3.45</v>
      </c>
      <c r="AD266" s="33">
        <v>4.92</v>
      </c>
      <c r="AE266" s="33">
        <v>4</v>
      </c>
      <c r="AF266" s="56"/>
      <c r="AG266" s="56"/>
      <c r="AH266" s="56"/>
      <c r="AI266" s="56"/>
      <c r="AJ266" s="56"/>
      <c r="AK266" s="56"/>
      <c r="AL266" s="56">
        <v>806.27</v>
      </c>
      <c r="AM266" s="56"/>
      <c r="AN266" s="56"/>
      <c r="AO266" s="56">
        <v>1303.42</v>
      </c>
      <c r="AP266" s="56">
        <v>0</v>
      </c>
      <c r="AQ266" s="56">
        <v>0</v>
      </c>
      <c r="AR266" s="56">
        <v>0</v>
      </c>
      <c r="AS266" s="56">
        <v>0</v>
      </c>
      <c r="AT266" s="56">
        <v>0</v>
      </c>
      <c r="AU266" s="56">
        <v>0</v>
      </c>
      <c r="AV266" s="56">
        <v>0</v>
      </c>
      <c r="AW266" s="56">
        <v>0</v>
      </c>
      <c r="AX266" s="56">
        <v>0</v>
      </c>
      <c r="AY266" s="56">
        <v>0</v>
      </c>
      <c r="AZ266" s="56">
        <v>0</v>
      </c>
      <c r="BA266" s="56">
        <v>0</v>
      </c>
      <c r="BB266" s="56">
        <v>0</v>
      </c>
      <c r="BC266" s="56">
        <v>0</v>
      </c>
      <c r="BD266" s="56">
        <v>0</v>
      </c>
      <c r="BE266" s="56">
        <v>0</v>
      </c>
      <c r="BF266" s="96">
        <v>12043.894</v>
      </c>
      <c r="BG266" s="56">
        <v>28435.81</v>
      </c>
      <c r="BH266" s="56">
        <v>20639.099999999999</v>
      </c>
      <c r="BI266" s="56">
        <v>7796.71</v>
      </c>
      <c r="BJ266" s="56">
        <v>0</v>
      </c>
      <c r="BK266" s="56">
        <v>0</v>
      </c>
      <c r="BL266" s="56">
        <v>0</v>
      </c>
      <c r="BM266" s="56">
        <v>0</v>
      </c>
      <c r="BN266" s="96">
        <v>50.201999999999998</v>
      </c>
      <c r="BO266" s="56">
        <v>4042.05</v>
      </c>
      <c r="BP266" s="56">
        <v>3814.43</v>
      </c>
      <c r="BQ266" s="56">
        <v>1033.8900000000001</v>
      </c>
      <c r="BR266" s="48">
        <f>SUM(BR281)/AQ279*AQ266</f>
        <v>0</v>
      </c>
      <c r="BS266" s="48">
        <f>SUM(BS281)/AR279*AR266</f>
        <v>0</v>
      </c>
      <c r="BT266" s="48">
        <f>SUM(BT281)/AS279*AS266</f>
        <v>0</v>
      </c>
      <c r="BU266" s="53"/>
      <c r="BV266" s="48">
        <f>SUM(BV281)/AU279*AU266</f>
        <v>0</v>
      </c>
      <c r="BW266" s="48">
        <f>SUM(BW281)/AV279*AV266</f>
        <v>0</v>
      </c>
      <c r="BX266" s="48">
        <f>SUM(BX281)/AW279*AW266</f>
        <v>0</v>
      </c>
      <c r="BY266" s="53"/>
      <c r="BZ266" s="48">
        <f>SUM(BZ281)/AY279*AY266</f>
        <v>0</v>
      </c>
      <c r="CA266" s="48">
        <f>SUM(CA281)/AZ279*AZ266</f>
        <v>0</v>
      </c>
      <c r="CB266" s="48">
        <f>SUM(CB281)/BA279*BA266</f>
        <v>0</v>
      </c>
      <c r="CC266" s="53"/>
      <c r="CD266" s="48">
        <f>SUM(CD281)/BC279*BC266</f>
        <v>0</v>
      </c>
      <c r="CE266" s="48">
        <f>SUM(CE281)/BD279*BD266</f>
        <v>0</v>
      </c>
      <c r="CF266" s="48">
        <f>SUM(CF281)/BE279*BE266</f>
        <v>0</v>
      </c>
      <c r="CG266" s="53"/>
      <c r="CH266" s="48">
        <f>SUM(CH281)/BG279*BG266</f>
        <v>30417.216045581012</v>
      </c>
      <c r="CI266" s="48">
        <f>SUM(CI281)/BH279*BH266</f>
        <v>26139.389885799385</v>
      </c>
      <c r="CJ266" s="48">
        <f>SUM(CJ281)/BI279*BI266</f>
        <v>1599.4069758230542</v>
      </c>
      <c r="CK266" s="53"/>
      <c r="CL266" s="48">
        <f>SUM(CL281)/BK279*BK266</f>
        <v>0</v>
      </c>
      <c r="CM266" s="48">
        <f>SUM(CM281)/BL279*BL266</f>
        <v>0</v>
      </c>
      <c r="CN266" s="48">
        <f>SUM(CN281)/BM279*BM266</f>
        <v>0</v>
      </c>
      <c r="CO266" s="53"/>
      <c r="CP266" s="48">
        <f t="shared" si="25"/>
        <v>50.201999999999998</v>
      </c>
      <c r="CQ266" s="48">
        <f t="shared" si="26"/>
        <v>50.201999999999998</v>
      </c>
      <c r="CR266" s="48">
        <f t="shared" si="27"/>
        <v>0</v>
      </c>
      <c r="CS266" s="53"/>
      <c r="CT266" s="56">
        <v>1</v>
      </c>
      <c r="CU266" s="56">
        <v>1</v>
      </c>
      <c r="CV266" s="56">
        <v>0</v>
      </c>
      <c r="CW266" s="56">
        <v>19.21</v>
      </c>
      <c r="CX266" s="52"/>
      <c r="CY266" s="52">
        <v>3</v>
      </c>
      <c r="CZ266" s="52">
        <v>6235</v>
      </c>
    </row>
    <row r="267" spans="1:104" x14ac:dyDescent="0.2">
      <c r="A267" s="56">
        <v>12</v>
      </c>
      <c r="B267" s="66" t="s">
        <v>324</v>
      </c>
      <c r="C267" s="56"/>
      <c r="D267" s="60" t="s">
        <v>20</v>
      </c>
      <c r="E267" s="32">
        <v>42736</v>
      </c>
      <c r="F267" s="32">
        <v>43100</v>
      </c>
      <c r="G267" s="60" t="s">
        <v>20</v>
      </c>
      <c r="H267" s="48">
        <v>-30700</v>
      </c>
      <c r="I267" s="56"/>
      <c r="J267" s="56">
        <v>26237.93</v>
      </c>
      <c r="K267" s="37">
        <f t="shared" si="24"/>
        <v>68740.92</v>
      </c>
      <c r="L267" s="56">
        <v>33180.78</v>
      </c>
      <c r="M267" s="56">
        <v>13863.6</v>
      </c>
      <c r="N267" s="56">
        <v>21696.54</v>
      </c>
      <c r="O267" s="56">
        <v>69486.37</v>
      </c>
      <c r="P267" s="37">
        <f t="shared" si="23"/>
        <v>69486.37</v>
      </c>
      <c r="Q267" s="37"/>
      <c r="R267" s="37"/>
      <c r="S267" s="37"/>
      <c r="T267" s="37"/>
      <c r="U267" s="37"/>
      <c r="V267" s="48">
        <v>-19200</v>
      </c>
      <c r="W267" s="56"/>
      <c r="X267" s="56">
        <v>25492.48</v>
      </c>
      <c r="Y267" s="82">
        <v>569.29999999999995</v>
      </c>
      <c r="Z267" s="5">
        <f t="shared" si="32"/>
        <v>15.33</v>
      </c>
      <c r="AA267" s="33">
        <v>0</v>
      </c>
      <c r="AB267" s="33">
        <v>4.96</v>
      </c>
      <c r="AC267" s="33">
        <v>3.45</v>
      </c>
      <c r="AD267" s="33">
        <v>4.92</v>
      </c>
      <c r="AE267" s="33">
        <v>2</v>
      </c>
      <c r="AF267" s="56"/>
      <c r="AG267" s="56"/>
      <c r="AH267" s="56"/>
      <c r="AI267" s="56"/>
      <c r="AJ267" s="56"/>
      <c r="AK267" s="56"/>
      <c r="AL267" s="56">
        <v>92291.36</v>
      </c>
      <c r="AM267" s="56"/>
      <c r="AN267" s="56"/>
      <c r="AO267" s="56">
        <v>87518.53</v>
      </c>
      <c r="AP267" s="56">
        <v>820.86</v>
      </c>
      <c r="AQ267" s="56">
        <v>21167.360000000001</v>
      </c>
      <c r="AR267" s="56">
        <v>21092.560000000001</v>
      </c>
      <c r="AS267" s="56">
        <v>14002.1</v>
      </c>
      <c r="AT267" s="56">
        <v>897.41700000000003</v>
      </c>
      <c r="AU267" s="56">
        <v>20763.43</v>
      </c>
      <c r="AV267" s="56">
        <v>20077.650000000001</v>
      </c>
      <c r="AW267" s="56">
        <v>13649.14</v>
      </c>
      <c r="AX267" s="56">
        <v>90.888000000000005</v>
      </c>
      <c r="AY267" s="56">
        <v>153024.78</v>
      </c>
      <c r="AZ267" s="56">
        <v>159548.54</v>
      </c>
      <c r="BA267" s="56">
        <v>58450.879999999997</v>
      </c>
      <c r="BB267" s="56">
        <v>0</v>
      </c>
      <c r="BC267" s="56">
        <v>0</v>
      </c>
      <c r="BD267" s="56">
        <v>0</v>
      </c>
      <c r="BE267" s="56">
        <v>0</v>
      </c>
      <c r="BF267" s="96">
        <v>9006</v>
      </c>
      <c r="BG267" s="56">
        <v>21268.080000000002</v>
      </c>
      <c r="BH267" s="56">
        <v>12715.78</v>
      </c>
      <c r="BI267" s="56">
        <v>8552.2999999999993</v>
      </c>
      <c r="BJ267" s="56">
        <v>0</v>
      </c>
      <c r="BK267" s="56">
        <v>0</v>
      </c>
      <c r="BL267" s="56">
        <v>0</v>
      </c>
      <c r="BM267" s="56">
        <v>0</v>
      </c>
      <c r="BN267" s="96">
        <v>28.638999999999999</v>
      </c>
      <c r="BO267" s="56">
        <v>2311.17</v>
      </c>
      <c r="BP267" s="56">
        <v>1965.9</v>
      </c>
      <c r="BQ267" s="56">
        <v>771.33</v>
      </c>
      <c r="BR267" s="48">
        <f>SUM(BR281)/AQ279*AQ267</f>
        <v>20020.749446278816</v>
      </c>
      <c r="BS267" s="48">
        <f>SUM(BS281)/AR279*AR267</f>
        <v>22102.344915735765</v>
      </c>
      <c r="BT267" s="48">
        <f>SUM(BT281)/AS279*AS267</f>
        <v>1820.9223957841136</v>
      </c>
      <c r="BU267" s="53"/>
      <c r="BV267" s="48">
        <f>SUM(BV281)/AU279*AU267</f>
        <v>20917.419936576556</v>
      </c>
      <c r="BW267" s="48">
        <f>SUM(BW281)/AV279*AV267</f>
        <v>21487.546044130624</v>
      </c>
      <c r="BX267" s="48">
        <f>SUM(BX281)/AW279*AW267</f>
        <v>3207.6208948129524</v>
      </c>
      <c r="BY267" s="53"/>
      <c r="BZ267" s="48">
        <f>SUM(BZ281)/AY279*AY267</f>
        <v>153722.87666212182</v>
      </c>
      <c r="CA267" s="48">
        <f>SUM(CA281)/AZ279*AZ267</f>
        <v>162382.49713317057</v>
      </c>
      <c r="CB267" s="48">
        <f>SUM(CB281)/BA279*BA267</f>
        <v>17520.513333393432</v>
      </c>
      <c r="CC267" s="53"/>
      <c r="CD267" s="48">
        <f>SUM(CD281)/BC279*BC267</f>
        <v>0</v>
      </c>
      <c r="CE267" s="48">
        <f>SUM(CE281)/BD279*BD267</f>
        <v>0</v>
      </c>
      <c r="CF267" s="48">
        <f>SUM(CF281)/BE279*BE267</f>
        <v>0</v>
      </c>
      <c r="CG267" s="53"/>
      <c r="CH267" s="48">
        <f>SUM(CH281)/BG279*BG267</f>
        <v>22750.038920456307</v>
      </c>
      <c r="CI267" s="48">
        <f>SUM(CI281)/BH279*BH267</f>
        <v>16104.516724181292</v>
      </c>
      <c r="CJ267" s="48">
        <f>SUM(CJ281)/BI279*BI267</f>
        <v>1754.4077283022589</v>
      </c>
      <c r="CK267" s="53"/>
      <c r="CL267" s="48">
        <f>SUM(CL281)/BK279*BK267</f>
        <v>0</v>
      </c>
      <c r="CM267" s="48">
        <f>SUM(CM281)/BL279*BL267</f>
        <v>0</v>
      </c>
      <c r="CN267" s="48">
        <f>SUM(CN281)/BM279*BM267</f>
        <v>0</v>
      </c>
      <c r="CO267" s="53"/>
      <c r="CP267" s="48">
        <f t="shared" si="25"/>
        <v>28.638999999999999</v>
      </c>
      <c r="CQ267" s="48">
        <f t="shared" si="26"/>
        <v>28.638999999999999</v>
      </c>
      <c r="CR267" s="48">
        <f t="shared" si="27"/>
        <v>0</v>
      </c>
      <c r="CS267" s="53"/>
      <c r="CT267" s="56"/>
      <c r="CU267" s="56"/>
      <c r="CV267" s="56"/>
      <c r="CW267" s="56"/>
      <c r="CX267" s="52"/>
      <c r="CY267" s="52">
        <v>4</v>
      </c>
      <c r="CZ267" s="52">
        <v>0</v>
      </c>
    </row>
    <row r="268" spans="1:104" x14ac:dyDescent="0.2">
      <c r="A268" s="56">
        <v>13</v>
      </c>
      <c r="B268" s="66" t="s">
        <v>325</v>
      </c>
      <c r="C268" s="56"/>
      <c r="D268" s="60" t="s">
        <v>20</v>
      </c>
      <c r="E268" s="32">
        <v>42736</v>
      </c>
      <c r="F268" s="32">
        <v>43100</v>
      </c>
      <c r="G268" s="60" t="s">
        <v>20</v>
      </c>
      <c r="H268" s="48">
        <v>-2200</v>
      </c>
      <c r="I268" s="56"/>
      <c r="J268" s="56">
        <v>101988.27</v>
      </c>
      <c r="K268" s="37">
        <f t="shared" si="24"/>
        <v>78740.179999999993</v>
      </c>
      <c r="L268" s="56">
        <v>33502.559999999998</v>
      </c>
      <c r="M268" s="56">
        <v>23330.2</v>
      </c>
      <c r="N268" s="56">
        <v>21907.42</v>
      </c>
      <c r="O268" s="56">
        <v>101816.92</v>
      </c>
      <c r="P268" s="37">
        <f t="shared" ref="P268:P278" si="33">SUM(O268)</f>
        <v>101816.92</v>
      </c>
      <c r="Q268" s="37"/>
      <c r="R268" s="37"/>
      <c r="S268" s="37"/>
      <c r="T268" s="37"/>
      <c r="U268" s="37"/>
      <c r="V268" s="48">
        <v>25600</v>
      </c>
      <c r="W268" s="56"/>
      <c r="X268" s="56">
        <v>78911.53</v>
      </c>
      <c r="Y268" s="82">
        <v>1174</v>
      </c>
      <c r="Z268" s="5">
        <f t="shared" si="32"/>
        <v>17.329999999999998</v>
      </c>
      <c r="AA268" s="33">
        <v>0</v>
      </c>
      <c r="AB268" s="33">
        <v>4.96</v>
      </c>
      <c r="AC268" s="33">
        <v>3.45</v>
      </c>
      <c r="AD268" s="33">
        <v>4.92</v>
      </c>
      <c r="AE268" s="33">
        <v>4</v>
      </c>
      <c r="AF268" s="56"/>
      <c r="AG268" s="56"/>
      <c r="AH268" s="56"/>
      <c r="AI268" s="56"/>
      <c r="AJ268" s="56"/>
      <c r="AK268" s="56"/>
      <c r="AL268" s="56">
        <v>271327.52</v>
      </c>
      <c r="AM268" s="56"/>
      <c r="AN268" s="56"/>
      <c r="AO268" s="56">
        <v>226080.68</v>
      </c>
      <c r="AP268" s="56">
        <v>1214.3699999999999</v>
      </c>
      <c r="AQ268" s="56">
        <v>28103.81</v>
      </c>
      <c r="AR268" s="56">
        <v>39793.15</v>
      </c>
      <c r="AS268" s="56">
        <v>34679.32</v>
      </c>
      <c r="AT268" s="56">
        <v>1214.3699999999999</v>
      </c>
      <c r="AU268" s="56">
        <v>28471.38</v>
      </c>
      <c r="AV268" s="56">
        <v>30410.16</v>
      </c>
      <c r="AW268" s="56">
        <v>30202.42</v>
      </c>
      <c r="AX268" s="56">
        <v>91.707999999999998</v>
      </c>
      <c r="AY268" s="56">
        <v>154441.93</v>
      </c>
      <c r="AZ268" s="56">
        <v>189350.14</v>
      </c>
      <c r="BA268" s="56">
        <v>156834.65</v>
      </c>
      <c r="BB268" s="56">
        <v>0</v>
      </c>
      <c r="BC268" s="56">
        <v>0</v>
      </c>
      <c r="BD268" s="56">
        <v>0</v>
      </c>
      <c r="BE268" s="56">
        <v>0</v>
      </c>
      <c r="BF268" s="96">
        <v>9740</v>
      </c>
      <c r="BG268" s="56">
        <v>23095.11</v>
      </c>
      <c r="BH268" s="56">
        <v>11197.99</v>
      </c>
      <c r="BI268" s="56">
        <v>11897.12</v>
      </c>
      <c r="BJ268" s="56">
        <v>0</v>
      </c>
      <c r="BK268" s="56">
        <v>0</v>
      </c>
      <c r="BL268" s="56">
        <v>0</v>
      </c>
      <c r="BM268" s="56">
        <v>0</v>
      </c>
      <c r="BN268" s="96">
        <v>42.997999999999998</v>
      </c>
      <c r="BO268" s="56">
        <v>3470.19</v>
      </c>
      <c r="BP268" s="56">
        <v>1660.43</v>
      </c>
      <c r="BQ268" s="56">
        <v>2884.56</v>
      </c>
      <c r="BR268" s="48">
        <f>SUM(BR281)/AQ279*AQ268</f>
        <v>26581.460252758261</v>
      </c>
      <c r="BS268" s="48">
        <f>SUM(BS281)/AR279*AR268</f>
        <v>41698.206693905842</v>
      </c>
      <c r="BT268" s="48">
        <f>SUM(BT281)/AS279*AS268</f>
        <v>4509.9199733299947</v>
      </c>
      <c r="BU268" s="53"/>
      <c r="BV268" s="48">
        <f>SUM(BV281)/AU279*AU268</f>
        <v>28682.535189698767</v>
      </c>
      <c r="BW268" s="48">
        <f>SUM(BW281)/AV279*AV268</f>
        <v>32545.627262621834</v>
      </c>
      <c r="BX268" s="48">
        <f>SUM(BX281)/AW279*AW268</f>
        <v>7097.7302207990106</v>
      </c>
      <c r="BY268" s="53"/>
      <c r="BZ268" s="48">
        <f>SUM(BZ281)/AY279*AY268</f>
        <v>155146.49167834158</v>
      </c>
      <c r="CA268" s="48">
        <f>SUM(CA281)/AZ279*AZ268</f>
        <v>192713.44360603642</v>
      </c>
      <c r="CB268" s="48">
        <f>SUM(CB281)/BA279*BA268</f>
        <v>47010.816200938156</v>
      </c>
      <c r="CC268" s="53"/>
      <c r="CD268" s="48">
        <f>SUM(CD281)/BC279*BC268</f>
        <v>0</v>
      </c>
      <c r="CE268" s="48">
        <f>SUM(CE281)/BD279*BD268</f>
        <v>0</v>
      </c>
      <c r="CF268" s="48">
        <f>SUM(CF281)/BE279*BE268</f>
        <v>0</v>
      </c>
      <c r="CG268" s="53"/>
      <c r="CH268" s="48">
        <f>SUM(CH281)/BG279*BG268</f>
        <v>24704.376294062258</v>
      </c>
      <c r="CI268" s="48">
        <f>SUM(CI281)/BH279*BH268</f>
        <v>14182.2379147968</v>
      </c>
      <c r="CJ268" s="48">
        <f>SUM(CJ281)/BI279*BI268</f>
        <v>2440.5597643370056</v>
      </c>
      <c r="CK268" s="53"/>
      <c r="CL268" s="48">
        <f>SUM(CL281)/BK279*BK268</f>
        <v>0</v>
      </c>
      <c r="CM268" s="48">
        <f>SUM(CM281)/BL279*BL268</f>
        <v>0</v>
      </c>
      <c r="CN268" s="48">
        <f>SUM(CN281)/BM279*BM268</f>
        <v>0</v>
      </c>
      <c r="CO268" s="53"/>
      <c r="CP268" s="48">
        <f t="shared" si="25"/>
        <v>42.997999999999998</v>
      </c>
      <c r="CQ268" s="48">
        <f t="shared" si="26"/>
        <v>42.997999999999998</v>
      </c>
      <c r="CR268" s="48">
        <f t="shared" si="27"/>
        <v>0</v>
      </c>
      <c r="CS268" s="53"/>
      <c r="CT268" s="56"/>
      <c r="CU268" s="56"/>
      <c r="CV268" s="56"/>
      <c r="CW268" s="56"/>
      <c r="CX268" s="52"/>
      <c r="CY268" s="52">
        <v>5</v>
      </c>
      <c r="CZ268" s="52">
        <v>191670.56</v>
      </c>
    </row>
    <row r="269" spans="1:104" x14ac:dyDescent="0.2">
      <c r="A269" s="56">
        <v>14</v>
      </c>
      <c r="B269" s="66" t="s">
        <v>326</v>
      </c>
      <c r="C269" s="56"/>
      <c r="D269" s="60" t="s">
        <v>20</v>
      </c>
      <c r="E269" s="32">
        <v>42736</v>
      </c>
      <c r="F269" s="32">
        <v>43100</v>
      </c>
      <c r="G269" s="60" t="s">
        <v>20</v>
      </c>
      <c r="H269" s="48">
        <v>-11200</v>
      </c>
      <c r="I269" s="56"/>
      <c r="J269" s="56">
        <v>48099.49</v>
      </c>
      <c r="K269" s="37">
        <f t="shared" si="24"/>
        <v>150066.35999999999</v>
      </c>
      <c r="L269" s="56">
        <v>72435.960000000006</v>
      </c>
      <c r="M269" s="56">
        <v>30265.200000000001</v>
      </c>
      <c r="N269" s="56">
        <v>47365.2</v>
      </c>
      <c r="O269" s="56">
        <v>152027.41</v>
      </c>
      <c r="P269" s="37">
        <f t="shared" si="33"/>
        <v>152027.41</v>
      </c>
      <c r="Q269" s="37"/>
      <c r="R269" s="37"/>
      <c r="S269" s="37"/>
      <c r="T269" s="37"/>
      <c r="U269" s="37"/>
      <c r="V269" s="48">
        <v>18300</v>
      </c>
      <c r="W269" s="56"/>
      <c r="X269" s="56">
        <v>46138.44</v>
      </c>
      <c r="Y269" s="82">
        <v>840.9</v>
      </c>
      <c r="Z269" s="5">
        <f t="shared" si="32"/>
        <v>15.33</v>
      </c>
      <c r="AA269" s="33">
        <v>0</v>
      </c>
      <c r="AB269" s="33">
        <v>4.96</v>
      </c>
      <c r="AC269" s="33">
        <v>3.45</v>
      </c>
      <c r="AD269" s="33">
        <v>4.92</v>
      </c>
      <c r="AE269" s="33">
        <v>2</v>
      </c>
      <c r="AF269" s="56"/>
      <c r="AG269" s="56"/>
      <c r="AH269" s="56"/>
      <c r="AI269" s="56"/>
      <c r="AJ269" s="56"/>
      <c r="AK269" s="56"/>
      <c r="AL269" s="56">
        <v>143640.22</v>
      </c>
      <c r="AM269" s="56"/>
      <c r="AN269" s="56"/>
      <c r="AO269" s="56">
        <v>154515.26</v>
      </c>
      <c r="AP269" s="56">
        <v>2018.27</v>
      </c>
      <c r="AQ269" s="56">
        <v>51996.38</v>
      </c>
      <c r="AR269" s="56">
        <v>45229.72</v>
      </c>
      <c r="AS269" s="56">
        <v>24494.51</v>
      </c>
      <c r="AT269" s="56">
        <v>2018.2650000000001</v>
      </c>
      <c r="AU269" s="56">
        <v>47728.05</v>
      </c>
      <c r="AV269" s="56">
        <v>42472.28</v>
      </c>
      <c r="AW269" s="56">
        <v>17064.21</v>
      </c>
      <c r="AX269" s="56">
        <v>184.59700000000001</v>
      </c>
      <c r="AY269" s="56">
        <v>310897.5</v>
      </c>
      <c r="AZ269" s="56">
        <v>313134.25</v>
      </c>
      <c r="BA269" s="56">
        <v>110873.76</v>
      </c>
      <c r="BB269" s="56">
        <v>0</v>
      </c>
      <c r="BC269" s="56">
        <v>0</v>
      </c>
      <c r="BD269" s="56">
        <v>0</v>
      </c>
      <c r="BE269" s="56">
        <v>0</v>
      </c>
      <c r="BF269" s="96">
        <v>21896</v>
      </c>
      <c r="BG269" s="56">
        <v>54916.41</v>
      </c>
      <c r="BH269" s="56">
        <v>43940.99</v>
      </c>
      <c r="BI269" s="56">
        <v>10975.42</v>
      </c>
      <c r="BJ269" s="56">
        <v>0</v>
      </c>
      <c r="BK269" s="56">
        <v>0</v>
      </c>
      <c r="BL269" s="56">
        <v>0</v>
      </c>
      <c r="BM269" s="56">
        <v>0</v>
      </c>
      <c r="BN269" s="96">
        <v>73.652000000000001</v>
      </c>
      <c r="BO269" s="56">
        <v>5945.11</v>
      </c>
      <c r="BP269" s="56">
        <v>5897.86</v>
      </c>
      <c r="BQ269" s="56">
        <v>1040.67</v>
      </c>
      <c r="BR269" s="48">
        <f>SUM(BR281)/AQ279*AQ269</f>
        <v>49179.798335432613</v>
      </c>
      <c r="BS269" s="48">
        <f>SUM(BS281)/AR279*AR269</f>
        <v>47395.046968322109</v>
      </c>
      <c r="BT269" s="48">
        <f>SUM(BT281)/AS279*AS269</f>
        <v>3185.4223175636457</v>
      </c>
      <c r="BU269" s="53"/>
      <c r="BV269" s="48">
        <f>SUM(BV281)/AU279*AU269</f>
        <v>48082.020388920457</v>
      </c>
      <c r="BW269" s="48">
        <f>SUM(BW281)/AV279*AV269</f>
        <v>45454.775439317258</v>
      </c>
      <c r="BX269" s="48">
        <f>SUM(BX281)/AW279*AW269</f>
        <v>4010.1806084102095</v>
      </c>
      <c r="BY269" s="53"/>
      <c r="BZ269" s="48">
        <f>SUM(BZ281)/AY279*AY269</f>
        <v>312315.80955098919</v>
      </c>
      <c r="CA269" s="48">
        <f>SUM(CA281)/AZ279*AZ269</f>
        <v>318696.25038826751</v>
      </c>
      <c r="CB269" s="48">
        <f>SUM(CB281)/BA279*BA269</f>
        <v>33234.14789312776</v>
      </c>
      <c r="CC269" s="53"/>
      <c r="CD269" s="48">
        <f>SUM(CD281)/BC279*BC269</f>
        <v>0</v>
      </c>
      <c r="CE269" s="48">
        <f>SUM(CE281)/BD279*BD269</f>
        <v>0</v>
      </c>
      <c r="CF269" s="48">
        <f>SUM(CF281)/BE279*BE269</f>
        <v>0</v>
      </c>
      <c r="CG269" s="53"/>
      <c r="CH269" s="48">
        <f>SUM(CH281)/BG279*BG269</f>
        <v>58742.983140543758</v>
      </c>
      <c r="CI269" s="48">
        <f>SUM(CI281)/BH279*BH269</f>
        <v>55651.199402009384</v>
      </c>
      <c r="CJ269" s="48">
        <f>SUM(CJ281)/BI279*BI269</f>
        <v>2251.4834219289755</v>
      </c>
      <c r="CK269" s="53"/>
      <c r="CL269" s="48">
        <f>SUM(CL281)/BK279*BK269</f>
        <v>0</v>
      </c>
      <c r="CM269" s="48">
        <f>SUM(CM281)/BL279*BL269</f>
        <v>0</v>
      </c>
      <c r="CN269" s="48">
        <f>SUM(CN281)/BM279*BM269</f>
        <v>0</v>
      </c>
      <c r="CO269" s="53"/>
      <c r="CP269" s="48">
        <f t="shared" si="25"/>
        <v>73.652000000000001</v>
      </c>
      <c r="CQ269" s="48">
        <f t="shared" si="26"/>
        <v>73.652000000000001</v>
      </c>
      <c r="CR269" s="48">
        <f t="shared" si="27"/>
        <v>0</v>
      </c>
      <c r="CS269" s="53"/>
      <c r="CT269" s="56"/>
      <c r="CU269" s="56"/>
      <c r="CV269" s="56"/>
      <c r="CW269" s="56"/>
      <c r="CX269" s="52"/>
      <c r="CY269" s="52">
        <v>5</v>
      </c>
      <c r="CZ269" s="52">
        <v>17431</v>
      </c>
    </row>
    <row r="270" spans="1:104" x14ac:dyDescent="0.2">
      <c r="A270" s="56">
        <v>15</v>
      </c>
      <c r="B270" s="66" t="s">
        <v>242</v>
      </c>
      <c r="C270" s="56"/>
      <c r="D270" s="60" t="s">
        <v>20</v>
      </c>
      <c r="E270" s="32">
        <v>42736</v>
      </c>
      <c r="F270" s="32">
        <v>43100</v>
      </c>
      <c r="G270" s="60" t="s">
        <v>20</v>
      </c>
      <c r="H270" s="48">
        <v>-17900</v>
      </c>
      <c r="I270" s="56"/>
      <c r="J270" s="56">
        <v>9808.0300000000007</v>
      </c>
      <c r="K270" s="37">
        <f t="shared" ref="K270:K279" si="34">SUM(L270:N270)</f>
        <v>166446.21</v>
      </c>
      <c r="L270" s="56">
        <v>70819.92</v>
      </c>
      <c r="M270" s="56">
        <v>49318.5</v>
      </c>
      <c r="N270" s="56">
        <v>46307.79</v>
      </c>
      <c r="O270" s="56">
        <v>163102.41</v>
      </c>
      <c r="P270" s="37">
        <f t="shared" si="33"/>
        <v>163102.41</v>
      </c>
      <c r="Q270" s="37"/>
      <c r="R270" s="37"/>
      <c r="S270" s="37"/>
      <c r="T270" s="37"/>
      <c r="U270" s="37"/>
      <c r="V270" s="48">
        <v>-37100</v>
      </c>
      <c r="W270" s="56"/>
      <c r="X270" s="56">
        <v>13151.83</v>
      </c>
      <c r="Y270" s="82">
        <v>846.6</v>
      </c>
      <c r="Z270" s="5">
        <f t="shared" si="32"/>
        <v>17.329999999999998</v>
      </c>
      <c r="AA270" s="33">
        <v>0</v>
      </c>
      <c r="AB270" s="33">
        <v>4.96</v>
      </c>
      <c r="AC270" s="33">
        <v>3.45</v>
      </c>
      <c r="AD270" s="33">
        <v>4.92</v>
      </c>
      <c r="AE270" s="33">
        <v>4</v>
      </c>
      <c r="AF270" s="56"/>
      <c r="AG270" s="56"/>
      <c r="AH270" s="56"/>
      <c r="AI270" s="56"/>
      <c r="AJ270" s="56"/>
      <c r="AK270" s="56"/>
      <c r="AL270" s="56">
        <v>29378.3</v>
      </c>
      <c r="AM270" s="56"/>
      <c r="AN270" s="56"/>
      <c r="AO270" s="56">
        <v>42234.400000000001</v>
      </c>
      <c r="AP270" s="56">
        <v>1633.15</v>
      </c>
      <c r="AQ270" s="56">
        <v>42774.85</v>
      </c>
      <c r="AR270" s="56">
        <v>42141.73</v>
      </c>
      <c r="AS270" s="56">
        <v>2817.27</v>
      </c>
      <c r="AT270" s="56">
        <v>1633.1479999999999</v>
      </c>
      <c r="AU270" s="56">
        <v>38406.97</v>
      </c>
      <c r="AV270" s="56">
        <v>37962.28</v>
      </c>
      <c r="AW270" s="56">
        <v>2494.16</v>
      </c>
      <c r="AX270" s="56">
        <v>144.971</v>
      </c>
      <c r="AY270" s="56">
        <v>244127.51</v>
      </c>
      <c r="AZ270" s="56">
        <v>232615.7</v>
      </c>
      <c r="BA270" s="56">
        <v>36323.97</v>
      </c>
      <c r="BB270" s="56">
        <v>0</v>
      </c>
      <c r="BC270" s="56">
        <v>0</v>
      </c>
      <c r="BD270" s="56">
        <v>0</v>
      </c>
      <c r="BE270" s="56">
        <v>0</v>
      </c>
      <c r="BF270" s="96">
        <v>21413.8</v>
      </c>
      <c r="BG270" s="56">
        <v>50612.37</v>
      </c>
      <c r="BH270" s="56">
        <v>45638.17</v>
      </c>
      <c r="BI270" s="56">
        <v>4974.2</v>
      </c>
      <c r="BJ270" s="56">
        <v>0</v>
      </c>
      <c r="BK270" s="56">
        <v>0</v>
      </c>
      <c r="BL270" s="56">
        <v>0</v>
      </c>
      <c r="BM270" s="56">
        <v>0</v>
      </c>
      <c r="BN270" s="96">
        <v>70.457999999999998</v>
      </c>
      <c r="BO270" s="56">
        <v>5684.49</v>
      </c>
      <c r="BP270" s="56">
        <v>5683.73</v>
      </c>
      <c r="BQ270" s="56">
        <v>333.28</v>
      </c>
      <c r="BR270" s="48">
        <f>SUM(BR281)/AQ279*AQ270</f>
        <v>40457.787577296338</v>
      </c>
      <c r="BS270" s="48">
        <f>SUM(BS281)/AR279*AR270</f>
        <v>44159.222579232177</v>
      </c>
      <c r="BT270" s="48">
        <f>SUM(BT281)/AS279*AS270</f>
        <v>366.37576063381272</v>
      </c>
      <c r="BU270" s="53"/>
      <c r="BV270" s="48">
        <f>SUM(BV281)/AU279*AU270</f>
        <v>38691.811515799542</v>
      </c>
      <c r="BW270" s="48">
        <f>SUM(BW281)/AV279*AV270</f>
        <v>40628.073476735524</v>
      </c>
      <c r="BX270" s="48">
        <f>SUM(BX281)/AW279*AW270</f>
        <v>586.14093862372818</v>
      </c>
      <c r="BY270" s="53"/>
      <c r="BZ270" s="48">
        <f>SUM(BZ281)/AY279*AY270</f>
        <v>245241.21589693456</v>
      </c>
      <c r="CA270" s="48">
        <f>SUM(CA281)/AZ279*AZ270</f>
        <v>236747.50165924718</v>
      </c>
      <c r="CB270" s="48">
        <f>SUM(CB281)/BA279*BA270</f>
        <v>10888.02428135869</v>
      </c>
      <c r="CC270" s="53"/>
      <c r="CD270" s="48">
        <f>SUM(CD281)/BC279*BC270</f>
        <v>0</v>
      </c>
      <c r="CE270" s="48">
        <f>SUM(CE281)/BD279*BD270</f>
        <v>0</v>
      </c>
      <c r="CF270" s="48">
        <f>SUM(CF281)/BE279*BE270</f>
        <v>0</v>
      </c>
      <c r="CG270" s="53"/>
      <c r="CH270" s="48">
        <f>SUM(CH281)/BG279*BG270</f>
        <v>54139.037814251926</v>
      </c>
      <c r="CI270" s="48">
        <f>SUM(CI281)/BH279*BH270</f>
        <v>57800.67538334486</v>
      </c>
      <c r="CJ270" s="48">
        <f>SUM(CJ281)/BI279*BI270</f>
        <v>1020.4009356688956</v>
      </c>
      <c r="CK270" s="53"/>
      <c r="CL270" s="48">
        <f>SUM(CL281)/BK279*BK270</f>
        <v>0</v>
      </c>
      <c r="CM270" s="48">
        <f>SUM(CM281)/BL279*BL270</f>
        <v>0</v>
      </c>
      <c r="CN270" s="48">
        <f>SUM(CN281)/BM279*BM270</f>
        <v>0</v>
      </c>
      <c r="CO270" s="53"/>
      <c r="CP270" s="48">
        <f t="shared" si="25"/>
        <v>70.457999999999998</v>
      </c>
      <c r="CQ270" s="48">
        <f t="shared" si="26"/>
        <v>70.457999999999998</v>
      </c>
      <c r="CR270" s="48">
        <f t="shared" si="27"/>
        <v>0</v>
      </c>
      <c r="CS270" s="53"/>
      <c r="CT270" s="56"/>
      <c r="CU270" s="56"/>
      <c r="CV270" s="56"/>
      <c r="CW270" s="56"/>
      <c r="CX270" s="52"/>
      <c r="CY270" s="52"/>
      <c r="CZ270" s="52"/>
    </row>
    <row r="271" spans="1:104" x14ac:dyDescent="0.2">
      <c r="A271" s="56">
        <v>16</v>
      </c>
      <c r="B271" s="66" t="s">
        <v>327</v>
      </c>
      <c r="C271" s="56"/>
      <c r="D271" s="60" t="s">
        <v>20</v>
      </c>
      <c r="E271" s="32">
        <v>42736</v>
      </c>
      <c r="F271" s="32">
        <v>43100</v>
      </c>
      <c r="G271" s="60" t="s">
        <v>20</v>
      </c>
      <c r="H271" s="48">
        <v>-33500</v>
      </c>
      <c r="I271" s="56"/>
      <c r="J271" s="56">
        <v>8889.09</v>
      </c>
      <c r="K271" s="37">
        <f t="shared" si="34"/>
        <v>172045.08000000002</v>
      </c>
      <c r="L271" s="56">
        <v>73202.52</v>
      </c>
      <c r="M271" s="56">
        <v>50976</v>
      </c>
      <c r="N271" s="56">
        <v>47866.559999999998</v>
      </c>
      <c r="O271" s="56">
        <v>167915.14</v>
      </c>
      <c r="P271" s="37">
        <f t="shared" si="33"/>
        <v>167915.14</v>
      </c>
      <c r="Q271" s="37"/>
      <c r="R271" s="37"/>
      <c r="S271" s="37"/>
      <c r="T271" s="37"/>
      <c r="U271" s="37"/>
      <c r="V271" s="48">
        <v>12600</v>
      </c>
      <c r="W271" s="56"/>
      <c r="X271" s="56">
        <v>13019.03</v>
      </c>
      <c r="Y271" s="82">
        <v>1157.4000000000001</v>
      </c>
      <c r="Z271" s="5">
        <f t="shared" si="32"/>
        <v>17.329999999999998</v>
      </c>
      <c r="AA271" s="33">
        <v>0</v>
      </c>
      <c r="AB271" s="33">
        <v>4.96</v>
      </c>
      <c r="AC271" s="33">
        <v>3.45</v>
      </c>
      <c r="AD271" s="33">
        <v>4.92</v>
      </c>
      <c r="AE271" s="33">
        <v>4</v>
      </c>
      <c r="AF271" s="56"/>
      <c r="AG271" s="56"/>
      <c r="AH271" s="56"/>
      <c r="AI271" s="56"/>
      <c r="AJ271" s="56"/>
      <c r="AK271" s="56"/>
      <c r="AL271" s="56">
        <v>25512.38</v>
      </c>
      <c r="AM271" s="56"/>
      <c r="AN271" s="56"/>
      <c r="AO271" s="56">
        <v>31824.959999999999</v>
      </c>
      <c r="AP271" s="56">
        <v>1858.98</v>
      </c>
      <c r="AQ271" s="56">
        <v>48381.31</v>
      </c>
      <c r="AR271" s="56">
        <v>44737.73</v>
      </c>
      <c r="AS271" s="56">
        <v>5779.02</v>
      </c>
      <c r="AT271" s="56">
        <v>1860.451</v>
      </c>
      <c r="AU271" s="56">
        <v>44006.47</v>
      </c>
      <c r="AV271" s="56">
        <v>41214.28</v>
      </c>
      <c r="AW271" s="56">
        <v>4800.1499999999996</v>
      </c>
      <c r="AX271" s="56">
        <v>131.71600000000001</v>
      </c>
      <c r="AY271" s="56">
        <v>221808.51</v>
      </c>
      <c r="AZ271" s="56">
        <v>222660.23</v>
      </c>
      <c r="BA271" s="56">
        <v>20146.919999999998</v>
      </c>
      <c r="BB271" s="56">
        <v>0</v>
      </c>
      <c r="BC271" s="56">
        <v>0</v>
      </c>
      <c r="BD271" s="56">
        <v>0</v>
      </c>
      <c r="BE271" s="56">
        <v>0</v>
      </c>
      <c r="BF271" s="96">
        <v>26642</v>
      </c>
      <c r="BG271" s="56">
        <v>62637.42</v>
      </c>
      <c r="BH271" s="56">
        <v>57609.54</v>
      </c>
      <c r="BI271" s="56">
        <v>5027.88</v>
      </c>
      <c r="BJ271" s="56">
        <v>0</v>
      </c>
      <c r="BK271" s="56">
        <v>0</v>
      </c>
      <c r="BL271" s="56">
        <v>0</v>
      </c>
      <c r="BM271" s="56">
        <v>0</v>
      </c>
      <c r="BN271" s="96">
        <v>94.277000000000001</v>
      </c>
      <c r="BO271" s="56">
        <v>7609.33</v>
      </c>
      <c r="BP271" s="56">
        <v>7372.24</v>
      </c>
      <c r="BQ271" s="56">
        <v>607.42999999999995</v>
      </c>
      <c r="BR271" s="48">
        <f>SUM(BR281)/AQ279*AQ271</f>
        <v>45760.552350068392</v>
      </c>
      <c r="BS271" s="48">
        <f>SUM(BS281)/AR279*AR271</f>
        <v>46879.50344609945</v>
      </c>
      <c r="BT271" s="48">
        <f>SUM(BT281)/AS279*AS271</f>
        <v>751.54062202700368</v>
      </c>
      <c r="BU271" s="53"/>
      <c r="BV271" s="48">
        <f>SUM(BV281)/AU279*AU271</f>
        <v>44332.839656856217</v>
      </c>
      <c r="BW271" s="48">
        <f>SUM(BW281)/AV279*AV271</f>
        <v>44108.435956184701</v>
      </c>
      <c r="BX271" s="48">
        <f>SUM(BX281)/AW279*AW271</f>
        <v>1128.0609209251566</v>
      </c>
      <c r="BY271" s="53"/>
      <c r="BZ271" s="48">
        <f>SUM(BZ281)/AY279*AY271</f>
        <v>222820.39696668094</v>
      </c>
      <c r="CA271" s="48">
        <f>SUM(CA281)/AZ279*AZ271</f>
        <v>226615.19910897396</v>
      </c>
      <c r="CB271" s="48">
        <f>SUM(CB281)/BA279*BA271</f>
        <v>6038.9917223968359</v>
      </c>
      <c r="CC271" s="53"/>
      <c r="CD271" s="48">
        <f>SUM(CD281)/BC279*BC271</f>
        <v>0</v>
      </c>
      <c r="CE271" s="48">
        <f>SUM(CE281)/BD279*BD271</f>
        <v>0</v>
      </c>
      <c r="CF271" s="48">
        <f>SUM(CF281)/BE279*BE271</f>
        <v>0</v>
      </c>
      <c r="CG271" s="53"/>
      <c r="CH271" s="48">
        <f>SUM(CH281)/BG279*BG271</f>
        <v>67001.992792812889</v>
      </c>
      <c r="CI271" s="48">
        <f>SUM(CI281)/BH279*BH271</f>
        <v>72962.397934093795</v>
      </c>
      <c r="CJ271" s="48">
        <f>SUM(CJ281)/BI279*BI271</f>
        <v>1031.4127812373704</v>
      </c>
      <c r="CK271" s="53"/>
      <c r="CL271" s="48">
        <f>SUM(CL281)/BK279*BK271</f>
        <v>0</v>
      </c>
      <c r="CM271" s="48">
        <f>SUM(CM281)/BL279*BL271</f>
        <v>0</v>
      </c>
      <c r="CN271" s="48">
        <f>SUM(CN281)/BM279*BM271</f>
        <v>0</v>
      </c>
      <c r="CO271" s="53"/>
      <c r="CP271" s="48">
        <f t="shared" ref="CP271:CP279" si="35">SUM(BN271)</f>
        <v>94.277000000000001</v>
      </c>
      <c r="CQ271" s="48">
        <f t="shared" ref="CQ271:CQ279" si="36">SUM(CP271)</f>
        <v>94.277000000000001</v>
      </c>
      <c r="CR271" s="48">
        <f t="shared" ref="CR271:CR281" si="37">SUM(CP271-CQ271)</f>
        <v>0</v>
      </c>
      <c r="CS271" s="53"/>
      <c r="CT271" s="56">
        <v>1</v>
      </c>
      <c r="CU271" s="56">
        <v>1</v>
      </c>
      <c r="CV271" s="56">
        <v>0</v>
      </c>
      <c r="CW271" s="56">
        <v>14.89</v>
      </c>
      <c r="CX271" s="52"/>
      <c r="CY271" s="52"/>
      <c r="CZ271" s="52"/>
    </row>
    <row r="272" spans="1:104" ht="25.5" x14ac:dyDescent="0.2">
      <c r="A272" s="56"/>
      <c r="B272" s="65" t="s">
        <v>344</v>
      </c>
      <c r="C272" s="56"/>
      <c r="D272" s="56"/>
      <c r="E272" s="32"/>
      <c r="F272" s="32"/>
      <c r="G272" s="60"/>
      <c r="H272" s="48"/>
      <c r="I272" s="56"/>
      <c r="J272" s="56"/>
      <c r="K272" s="37"/>
      <c r="L272" s="56"/>
      <c r="M272" s="56"/>
      <c r="N272" s="56"/>
      <c r="O272" s="56"/>
      <c r="P272" s="37"/>
      <c r="Q272" s="37"/>
      <c r="R272" s="37"/>
      <c r="S272" s="37"/>
      <c r="T272" s="37"/>
      <c r="U272" s="37"/>
      <c r="V272" s="48"/>
      <c r="W272" s="56"/>
      <c r="X272" s="56"/>
      <c r="Y272" s="82"/>
      <c r="Z272" s="5"/>
      <c r="AA272" s="33"/>
      <c r="AB272" s="33"/>
      <c r="AC272" s="33"/>
      <c r="AD272" s="33"/>
      <c r="AE272" s="33"/>
      <c r="AF272" s="56"/>
      <c r="AG272" s="56"/>
      <c r="AH272" s="56"/>
      <c r="AI272" s="56"/>
      <c r="AJ272" s="56"/>
      <c r="AK272" s="56"/>
      <c r="AL272" s="56"/>
      <c r="AM272" s="56"/>
      <c r="AN272" s="56"/>
      <c r="AO272" s="56"/>
      <c r="AP272" s="56"/>
      <c r="AQ272" s="56"/>
      <c r="AR272" s="56"/>
      <c r="AS272" s="56"/>
      <c r="AT272" s="56"/>
      <c r="AU272" s="56"/>
      <c r="AV272" s="56"/>
      <c r="AW272" s="56"/>
      <c r="AX272" s="56"/>
      <c r="AY272" s="56"/>
      <c r="AZ272" s="56"/>
      <c r="BA272" s="56"/>
      <c r="BB272" s="56"/>
      <c r="BC272" s="56"/>
      <c r="BD272" s="56"/>
      <c r="BE272" s="56"/>
      <c r="BF272" s="96"/>
      <c r="BG272" s="56"/>
      <c r="BH272" s="56"/>
      <c r="BI272" s="56"/>
      <c r="BJ272" s="56"/>
      <c r="BK272" s="56"/>
      <c r="BL272" s="56"/>
      <c r="BM272" s="56"/>
      <c r="BN272" s="96"/>
      <c r="BO272" s="56"/>
      <c r="BP272" s="56"/>
      <c r="BQ272" s="56"/>
      <c r="BR272" s="48"/>
      <c r="BS272" s="48"/>
      <c r="BT272" s="48"/>
      <c r="BU272" s="53"/>
      <c r="BV272" s="48"/>
      <c r="BW272" s="48"/>
      <c r="BX272" s="48"/>
      <c r="BY272" s="53"/>
      <c r="BZ272" s="48"/>
      <c r="CA272" s="48"/>
      <c r="CB272" s="48"/>
      <c r="CC272" s="53"/>
      <c r="CD272" s="48"/>
      <c r="CE272" s="48"/>
      <c r="CF272" s="48"/>
      <c r="CG272" s="53"/>
      <c r="CH272" s="48"/>
      <c r="CI272" s="48"/>
      <c r="CJ272" s="48"/>
      <c r="CK272" s="53"/>
      <c r="CL272" s="48"/>
      <c r="CM272" s="48"/>
      <c r="CN272" s="48"/>
      <c r="CO272" s="53"/>
      <c r="CP272" s="48">
        <f t="shared" si="35"/>
        <v>0</v>
      </c>
      <c r="CQ272" s="48">
        <f t="shared" si="36"/>
        <v>0</v>
      </c>
      <c r="CR272" s="48">
        <f t="shared" si="37"/>
        <v>0</v>
      </c>
      <c r="CS272" s="53"/>
      <c r="CT272" s="56"/>
      <c r="CU272" s="56"/>
      <c r="CV272" s="56"/>
      <c r="CW272" s="56"/>
      <c r="CX272" s="52"/>
      <c r="CY272" s="52"/>
      <c r="CZ272" s="52"/>
    </row>
    <row r="273" spans="1:108" s="16" customFormat="1" ht="15" customHeight="1" x14ac:dyDescent="0.2">
      <c r="A273" s="56">
        <v>1</v>
      </c>
      <c r="B273" s="66" t="s">
        <v>328</v>
      </c>
      <c r="C273" s="19"/>
      <c r="D273" s="95" t="s">
        <v>348</v>
      </c>
      <c r="E273" s="32">
        <v>42736</v>
      </c>
      <c r="F273" s="32">
        <v>43100</v>
      </c>
      <c r="G273" s="60" t="s">
        <v>24</v>
      </c>
      <c r="H273" s="51">
        <v>0</v>
      </c>
      <c r="I273" s="56"/>
      <c r="J273" s="56">
        <v>3558.68</v>
      </c>
      <c r="K273" s="37">
        <f t="shared" si="34"/>
        <v>38846.04</v>
      </c>
      <c r="L273" s="56">
        <v>0</v>
      </c>
      <c r="M273" s="56">
        <v>0</v>
      </c>
      <c r="N273" s="56">
        <v>38846.04</v>
      </c>
      <c r="O273" s="56">
        <v>42404.72</v>
      </c>
      <c r="P273" s="37">
        <f t="shared" si="33"/>
        <v>42404.72</v>
      </c>
      <c r="Q273" s="41"/>
      <c r="R273" s="41"/>
      <c r="S273" s="41"/>
      <c r="T273" s="41"/>
      <c r="U273" s="41"/>
      <c r="V273" s="51">
        <v>0</v>
      </c>
      <c r="W273" s="56"/>
      <c r="X273" s="56">
        <v>0</v>
      </c>
      <c r="Y273" s="80"/>
      <c r="Z273" s="5">
        <f>SUM(AA273:AE273)</f>
        <v>4.92</v>
      </c>
      <c r="AA273" s="33">
        <v>0</v>
      </c>
      <c r="AB273" s="33">
        <v>0</v>
      </c>
      <c r="AC273" s="56">
        <v>0</v>
      </c>
      <c r="AD273" s="33">
        <v>4.92</v>
      </c>
      <c r="AE273" s="46">
        <v>0</v>
      </c>
      <c r="AF273" s="19"/>
      <c r="AG273" s="19"/>
      <c r="AH273" s="19"/>
      <c r="AI273" s="19"/>
      <c r="AJ273" s="19"/>
      <c r="AK273" s="56"/>
      <c r="AL273" s="56">
        <v>29663.54</v>
      </c>
      <c r="AM273" s="56"/>
      <c r="AN273" s="56"/>
      <c r="AO273" s="56"/>
      <c r="AP273" s="56">
        <v>217.71</v>
      </c>
      <c r="AQ273" s="56">
        <v>11955.84</v>
      </c>
      <c r="AR273" s="56">
        <v>12899.66</v>
      </c>
      <c r="AS273" s="56">
        <v>0</v>
      </c>
      <c r="AT273" s="56">
        <v>217.71</v>
      </c>
      <c r="AU273" s="56">
        <v>11136.08</v>
      </c>
      <c r="AV273" s="56">
        <v>12008.69</v>
      </c>
      <c r="AW273" s="56">
        <v>0</v>
      </c>
      <c r="AX273" s="56">
        <v>104.501</v>
      </c>
      <c r="AY273" s="56">
        <v>174226.73</v>
      </c>
      <c r="AZ273" s="56">
        <v>202073.84</v>
      </c>
      <c r="BA273" s="56">
        <v>0</v>
      </c>
      <c r="BB273" s="56">
        <v>0</v>
      </c>
      <c r="BC273" s="56">
        <v>0</v>
      </c>
      <c r="BD273" s="56">
        <v>0</v>
      </c>
      <c r="BE273" s="56">
        <v>0</v>
      </c>
      <c r="BF273" s="96">
        <v>0</v>
      </c>
      <c r="BG273" s="56">
        <v>0</v>
      </c>
      <c r="BH273" s="56">
        <v>0</v>
      </c>
      <c r="BI273" s="56">
        <v>0</v>
      </c>
      <c r="BJ273" s="56">
        <v>0</v>
      </c>
      <c r="BK273" s="56">
        <v>0</v>
      </c>
      <c r="BL273" s="56">
        <v>0</v>
      </c>
      <c r="BM273" s="56">
        <v>0</v>
      </c>
      <c r="BN273" s="96">
        <v>0</v>
      </c>
      <c r="BO273" s="56">
        <v>0</v>
      </c>
      <c r="BP273" s="56">
        <v>0</v>
      </c>
      <c r="BQ273" s="56">
        <v>0</v>
      </c>
      <c r="BR273" s="48">
        <f>SUM(BR281)/AQ279*AQ273</f>
        <v>11308.20645842458</v>
      </c>
      <c r="BS273" s="48">
        <f>SUM(BS281)/AR279*AR273</f>
        <v>13517.218138325552</v>
      </c>
      <c r="BT273" s="48">
        <f>SUM(BT281)/AS279*AS273</f>
        <v>0</v>
      </c>
      <c r="BU273" s="3"/>
      <c r="BV273" s="48">
        <f>SUM(BV281)/AU279*AU273</f>
        <v>11218.669642121338</v>
      </c>
      <c r="BW273" s="48">
        <f>SUM(BW281)/AV279*AV273</f>
        <v>12851.966206438054</v>
      </c>
      <c r="BX273" s="48">
        <f>SUM(BX281)/AW279*AW273</f>
        <v>0</v>
      </c>
      <c r="BY273" s="3"/>
      <c r="BZ273" s="48">
        <f>SUM(BZ281)/AY279*AY273</f>
        <v>175021.54962767992</v>
      </c>
      <c r="CA273" s="48">
        <f>SUM(CA281)/AZ279*AZ273</f>
        <v>205663.14642859637</v>
      </c>
      <c r="CB273" s="48">
        <f>SUM(CB281)/BA279*BA273</f>
        <v>0</v>
      </c>
      <c r="CC273" s="3"/>
      <c r="CD273" s="48">
        <f>SUM(CD281)/BC279*BC273</f>
        <v>0</v>
      </c>
      <c r="CE273" s="48">
        <f>SUM(CE281)/BD279*BD273</f>
        <v>0</v>
      </c>
      <c r="CF273" s="48">
        <f>SUM(CF281)/BE279*BE273</f>
        <v>0</v>
      </c>
      <c r="CG273" s="3"/>
      <c r="CH273" s="48">
        <f>SUM(CH281)/BG279*BG273</f>
        <v>0</v>
      </c>
      <c r="CI273" s="48">
        <f>SUM(CI281)/BH279*BH273</f>
        <v>0</v>
      </c>
      <c r="CJ273" s="48">
        <f>SUM(CJ281)/BI279*BI273</f>
        <v>0</v>
      </c>
      <c r="CK273" s="3"/>
      <c r="CL273" s="48">
        <f>SUM(CL281)/BK279*BK273</f>
        <v>0</v>
      </c>
      <c r="CM273" s="48">
        <f>SUM(CM281)/BL279*BL273</f>
        <v>0</v>
      </c>
      <c r="CN273" s="48">
        <f>SUM(CN281)/BM279*BM273</f>
        <v>0</v>
      </c>
      <c r="CO273" s="3"/>
      <c r="CP273" s="48">
        <f t="shared" si="35"/>
        <v>0</v>
      </c>
      <c r="CQ273" s="48">
        <f t="shared" si="36"/>
        <v>0</v>
      </c>
      <c r="CR273" s="48">
        <f t="shared" si="37"/>
        <v>0</v>
      </c>
      <c r="CS273" s="3"/>
      <c r="CT273" s="19"/>
      <c r="CU273" s="19"/>
      <c r="CV273" s="19"/>
      <c r="CW273" s="19"/>
      <c r="CX273" s="52"/>
      <c r="CY273" s="52"/>
      <c r="CZ273" s="52"/>
      <c r="DA273" s="17"/>
      <c r="DB273" s="17"/>
      <c r="DC273" s="17"/>
      <c r="DD273" s="17"/>
    </row>
    <row r="274" spans="1:108" x14ac:dyDescent="0.2">
      <c r="A274" s="56">
        <v>2</v>
      </c>
      <c r="B274" s="66" t="s">
        <v>329</v>
      </c>
      <c r="C274" s="56"/>
      <c r="D274" s="60" t="s">
        <v>20</v>
      </c>
      <c r="E274" s="32">
        <v>42736</v>
      </c>
      <c r="F274" s="32">
        <v>43100</v>
      </c>
      <c r="G274" s="60" t="s">
        <v>20</v>
      </c>
      <c r="H274" s="48">
        <v>0</v>
      </c>
      <c r="I274" s="56">
        <v>-2988.85</v>
      </c>
      <c r="J274" s="56">
        <v>0</v>
      </c>
      <c r="K274" s="37">
        <f t="shared" si="34"/>
        <v>6568.92</v>
      </c>
      <c r="L274" s="56">
        <v>0</v>
      </c>
      <c r="M274" s="56">
        <v>0</v>
      </c>
      <c r="N274" s="56">
        <v>6568.92</v>
      </c>
      <c r="O274" s="56">
        <v>1552.68</v>
      </c>
      <c r="P274" s="37">
        <f t="shared" si="33"/>
        <v>1552.68</v>
      </c>
      <c r="Q274" s="37"/>
      <c r="R274" s="37"/>
      <c r="S274" s="37"/>
      <c r="T274" s="37"/>
      <c r="U274" s="37"/>
      <c r="V274" s="48">
        <v>0</v>
      </c>
      <c r="W274" s="56"/>
      <c r="X274" s="56">
        <v>2027.39</v>
      </c>
      <c r="Y274" s="80"/>
      <c r="Z274" s="5">
        <f>SUM(AA274:AE274)</f>
        <v>4.92</v>
      </c>
      <c r="AA274" s="33">
        <v>0</v>
      </c>
      <c r="AB274" s="33">
        <v>0</v>
      </c>
      <c r="AC274" s="56">
        <v>0</v>
      </c>
      <c r="AD274" s="33">
        <v>4.92</v>
      </c>
      <c r="AE274" s="46">
        <v>0</v>
      </c>
      <c r="AF274" s="56"/>
      <c r="AG274" s="56"/>
      <c r="AH274" s="56"/>
      <c r="AI274" s="56"/>
      <c r="AJ274" s="56"/>
      <c r="AK274" s="56"/>
      <c r="AL274" s="56">
        <v>3184.8</v>
      </c>
      <c r="AM274" s="56"/>
      <c r="AN274" s="56"/>
      <c r="AO274" s="56">
        <v>4904.7</v>
      </c>
      <c r="AP274" s="56">
        <v>20</v>
      </c>
      <c r="AQ274" s="56">
        <v>1096.8599999999999</v>
      </c>
      <c r="AR274" s="56">
        <v>1262.0999999999999</v>
      </c>
      <c r="AS274" s="56">
        <v>0</v>
      </c>
      <c r="AT274" s="56">
        <v>20</v>
      </c>
      <c r="AU274" s="56">
        <v>1021</v>
      </c>
      <c r="AV274" s="56">
        <v>1121</v>
      </c>
      <c r="AW274" s="56">
        <v>0</v>
      </c>
      <c r="AX274" s="56">
        <v>17.670999999999999</v>
      </c>
      <c r="AY274" s="56">
        <v>29461.95</v>
      </c>
      <c r="AZ274" s="56">
        <v>27476.81</v>
      </c>
      <c r="BA274" s="56">
        <v>4904.7</v>
      </c>
      <c r="BB274" s="56">
        <v>0</v>
      </c>
      <c r="BC274" s="56">
        <v>0</v>
      </c>
      <c r="BD274" s="56">
        <v>0</v>
      </c>
      <c r="BE274" s="56">
        <v>0</v>
      </c>
      <c r="BF274" s="96">
        <v>0</v>
      </c>
      <c r="BG274" s="56">
        <v>0</v>
      </c>
      <c r="BH274" s="56">
        <v>0</v>
      </c>
      <c r="BI274" s="56">
        <v>0</v>
      </c>
      <c r="BJ274" s="56">
        <v>0</v>
      </c>
      <c r="BK274" s="56">
        <v>0</v>
      </c>
      <c r="BL274" s="56">
        <v>0</v>
      </c>
      <c r="BM274" s="56">
        <v>0</v>
      </c>
      <c r="BN274" s="96">
        <v>0</v>
      </c>
      <c r="BO274" s="56">
        <v>0</v>
      </c>
      <c r="BP274" s="56">
        <v>0</v>
      </c>
      <c r="BQ274" s="56">
        <v>0</v>
      </c>
      <c r="BR274" s="48">
        <f>SUM(BR281)/AQ279*AQ274</f>
        <v>1037.4444067491354</v>
      </c>
      <c r="BS274" s="48">
        <f>SUM(BS281)/AR279*AR274</f>
        <v>1322.5217573471455</v>
      </c>
      <c r="BT274" s="48">
        <f>SUM(BT281)/AS279*AS274</f>
        <v>0</v>
      </c>
      <c r="BU274" s="53"/>
      <c r="BV274" s="48">
        <f>SUM(BV281)/AU279*AU274</f>
        <v>1028.5721460878412</v>
      </c>
      <c r="BW274" s="48">
        <f>SUM(BW281)/AV279*AV274</f>
        <v>1199.7190465751933</v>
      </c>
      <c r="BX274" s="48">
        <f>SUM(BX281)/AW279*AW274</f>
        <v>0</v>
      </c>
      <c r="BY274" s="53"/>
      <c r="BZ274" s="48">
        <f>SUM(BZ281)/AY279*AY274</f>
        <v>29596.35495686124</v>
      </c>
      <c r="CA274" s="48">
        <f>SUM(CA281)/AZ279*AZ274</f>
        <v>27964.862737406889</v>
      </c>
      <c r="CB274" s="48">
        <f>SUM(CB281)/BA279*BA274</f>
        <v>1470.1722496957234</v>
      </c>
      <c r="CC274" s="53"/>
      <c r="CD274" s="48">
        <f>SUM(CD281)/BC279*BC274</f>
        <v>0</v>
      </c>
      <c r="CE274" s="48">
        <f>SUM(CE281)/BD279*BD274</f>
        <v>0</v>
      </c>
      <c r="CF274" s="48">
        <f>SUM(CF281)/BE279*BE274</f>
        <v>0</v>
      </c>
      <c r="CG274" s="53"/>
      <c r="CH274" s="48">
        <f>SUM(CH281)/BG279*BG274</f>
        <v>0</v>
      </c>
      <c r="CI274" s="48">
        <f>SUM(CI281)/BH279*BH274</f>
        <v>0</v>
      </c>
      <c r="CJ274" s="48">
        <f>SUM(CJ281)/BI279*BI274</f>
        <v>0</v>
      </c>
      <c r="CK274" s="53"/>
      <c r="CL274" s="48">
        <f>SUM(CL281)/BK279*BK274</f>
        <v>0</v>
      </c>
      <c r="CM274" s="48">
        <f>SUM(CM281)/BL279*BL274</f>
        <v>0</v>
      </c>
      <c r="CN274" s="48">
        <f>SUM(CN281)/BM279*BM274</f>
        <v>0</v>
      </c>
      <c r="CO274" s="53"/>
      <c r="CP274" s="48">
        <f t="shared" si="35"/>
        <v>0</v>
      </c>
      <c r="CQ274" s="48">
        <f t="shared" si="36"/>
        <v>0</v>
      </c>
      <c r="CR274" s="48">
        <f t="shared" si="37"/>
        <v>0</v>
      </c>
      <c r="CS274" s="53"/>
      <c r="CT274" s="56"/>
      <c r="CU274" s="56"/>
      <c r="CV274" s="56"/>
      <c r="CW274" s="56"/>
      <c r="CX274" s="52"/>
      <c r="CY274" s="52"/>
      <c r="CZ274" s="52"/>
    </row>
    <row r="275" spans="1:108" x14ac:dyDescent="0.2">
      <c r="A275" s="56">
        <v>3</v>
      </c>
      <c r="B275" s="66" t="s">
        <v>330</v>
      </c>
      <c r="C275" s="56"/>
      <c r="D275" s="60" t="s">
        <v>20</v>
      </c>
      <c r="E275" s="32">
        <v>42736</v>
      </c>
      <c r="F275" s="32">
        <v>43100</v>
      </c>
      <c r="G275" s="60" t="s">
        <v>20</v>
      </c>
      <c r="H275" s="48">
        <v>0</v>
      </c>
      <c r="I275" s="56"/>
      <c r="J275" s="56">
        <v>6692.74</v>
      </c>
      <c r="K275" s="37">
        <f t="shared" si="34"/>
        <v>57476.68</v>
      </c>
      <c r="L275" s="56">
        <v>0</v>
      </c>
      <c r="M275" s="56">
        <v>0</v>
      </c>
      <c r="N275" s="56">
        <v>57476.68</v>
      </c>
      <c r="O275" s="56">
        <v>58976.3</v>
      </c>
      <c r="P275" s="37">
        <f t="shared" si="33"/>
        <v>58976.3</v>
      </c>
      <c r="Q275" s="37"/>
      <c r="R275" s="37"/>
      <c r="S275" s="37"/>
      <c r="T275" s="37"/>
      <c r="U275" s="37"/>
      <c r="V275" s="48">
        <v>0</v>
      </c>
      <c r="W275" s="56"/>
      <c r="X275" s="56">
        <v>5193.12</v>
      </c>
      <c r="Y275" s="82">
        <v>845.9</v>
      </c>
      <c r="Z275" s="5">
        <f>SUM(AA275:AE275)</f>
        <v>4.92</v>
      </c>
      <c r="AA275" s="33">
        <v>0</v>
      </c>
      <c r="AB275" s="33">
        <v>0</v>
      </c>
      <c r="AC275" s="56">
        <v>0</v>
      </c>
      <c r="AD275" s="33">
        <v>4.92</v>
      </c>
      <c r="AE275" s="46">
        <v>0</v>
      </c>
      <c r="AF275" s="56"/>
      <c r="AG275" s="56"/>
      <c r="AH275" s="56"/>
      <c r="AI275" s="56"/>
      <c r="AJ275" s="56"/>
      <c r="AK275" s="56"/>
      <c r="AL275" s="56">
        <v>56669.88</v>
      </c>
      <c r="AM275" s="56"/>
      <c r="AN275" s="56"/>
      <c r="AO275" s="56">
        <v>44152.81</v>
      </c>
      <c r="AP275" s="56">
        <v>720.12</v>
      </c>
      <c r="AQ275" s="56">
        <v>40862.410000000003</v>
      </c>
      <c r="AR275" s="56">
        <v>37718.129999999997</v>
      </c>
      <c r="AS275" s="56">
        <v>9711.81</v>
      </c>
      <c r="AT275" s="56">
        <v>720.12</v>
      </c>
      <c r="AU275" s="56">
        <v>36945.72</v>
      </c>
      <c r="AV275" s="56">
        <v>35099.769999999997</v>
      </c>
      <c r="AW275" s="56">
        <v>7221.07</v>
      </c>
      <c r="AX275" s="56">
        <v>154.60499999999999</v>
      </c>
      <c r="AY275" s="56">
        <v>257764.61</v>
      </c>
      <c r="AZ275" s="56">
        <v>275461.81</v>
      </c>
      <c r="BA275" s="56">
        <v>27030.03</v>
      </c>
      <c r="BB275" s="56">
        <v>0</v>
      </c>
      <c r="BC275" s="56">
        <v>0</v>
      </c>
      <c r="BD275" s="56">
        <v>0</v>
      </c>
      <c r="BE275" s="56">
        <v>0</v>
      </c>
      <c r="BF275" s="96">
        <v>0</v>
      </c>
      <c r="BG275" s="56">
        <v>0</v>
      </c>
      <c r="BH275" s="56">
        <v>0</v>
      </c>
      <c r="BI275" s="56">
        <v>0</v>
      </c>
      <c r="BJ275" s="56">
        <v>0</v>
      </c>
      <c r="BK275" s="56">
        <v>0</v>
      </c>
      <c r="BL275" s="56">
        <v>0</v>
      </c>
      <c r="BM275" s="56">
        <v>0</v>
      </c>
      <c r="BN275" s="96">
        <v>0</v>
      </c>
      <c r="BO275" s="56">
        <v>0</v>
      </c>
      <c r="BP275" s="56">
        <v>0</v>
      </c>
      <c r="BQ275" s="56">
        <v>0</v>
      </c>
      <c r="BR275" s="48">
        <f>SUM(BR281)/AQ279*AQ275</f>
        <v>38648.942162892206</v>
      </c>
      <c r="BS275" s="48">
        <f>SUM(BS281)/AR279*AR275</f>
        <v>39523.847216106558</v>
      </c>
      <c r="BT275" s="48">
        <f>SUM(BT281)/AS279*AS275</f>
        <v>1262.9857187564801</v>
      </c>
      <c r="BU275" s="53"/>
      <c r="BV275" s="48">
        <f>SUM(BV281)/AU279*AU275</f>
        <v>37219.724298883913</v>
      </c>
      <c r="BW275" s="48">
        <f>SUM(BW281)/AV279*AV275</f>
        <v>37564.55182819676</v>
      </c>
      <c r="BX275" s="48">
        <f>SUM(BX281)/AW279*AW275</f>
        <v>1696.990067865592</v>
      </c>
      <c r="BY275" s="53"/>
      <c r="BZ275" s="48">
        <f>SUM(BZ281)/AY279*AY275</f>
        <v>258940.52813465855</v>
      </c>
      <c r="CA275" s="48">
        <f>SUM(CA281)/AZ279*AZ275</f>
        <v>280354.65929442522</v>
      </c>
      <c r="CB275" s="48">
        <f>SUM(CB281)/BA279*BA275</f>
        <v>8102.1877004593334</v>
      </c>
      <c r="CC275" s="53"/>
      <c r="CD275" s="48">
        <f>SUM(CD281)/BC279*BC275</f>
        <v>0</v>
      </c>
      <c r="CE275" s="48">
        <f>SUM(CE281)/BD279*BD275</f>
        <v>0</v>
      </c>
      <c r="CF275" s="48">
        <f>SUM(CF281)/BE279*BE275</f>
        <v>0</v>
      </c>
      <c r="CG275" s="53"/>
      <c r="CH275" s="48">
        <f>SUM(CH281)/BG279*BG275</f>
        <v>0</v>
      </c>
      <c r="CI275" s="48">
        <f>SUM(CI281)/BH279*BH275</f>
        <v>0</v>
      </c>
      <c r="CJ275" s="48">
        <f>SUM(CJ281)/BI279*BI275</f>
        <v>0</v>
      </c>
      <c r="CK275" s="53"/>
      <c r="CL275" s="48">
        <f>SUM(CL281)/BK279*BK275</f>
        <v>0</v>
      </c>
      <c r="CM275" s="48">
        <f>SUM(CM281)/BL279*BL275</f>
        <v>0</v>
      </c>
      <c r="CN275" s="48">
        <f>SUM(CN281)/BM279*BM275</f>
        <v>0</v>
      </c>
      <c r="CO275" s="53"/>
      <c r="CP275" s="48">
        <f t="shared" si="35"/>
        <v>0</v>
      </c>
      <c r="CQ275" s="48">
        <f t="shared" si="36"/>
        <v>0</v>
      </c>
      <c r="CR275" s="48">
        <f t="shared" si="37"/>
        <v>0</v>
      </c>
      <c r="CS275" s="53"/>
      <c r="CT275" s="56"/>
      <c r="CU275" s="56"/>
      <c r="CV275" s="56"/>
      <c r="CW275" s="56"/>
      <c r="CX275" s="52"/>
      <c r="CY275" s="52">
        <v>2</v>
      </c>
      <c r="CZ275" s="52">
        <v>17651</v>
      </c>
    </row>
    <row r="276" spans="1:108" ht="25.5" x14ac:dyDescent="0.2">
      <c r="A276" s="56"/>
      <c r="B276" s="65" t="s">
        <v>345</v>
      </c>
      <c r="C276" s="56"/>
      <c r="D276" s="56"/>
      <c r="E276" s="32"/>
      <c r="F276" s="32"/>
      <c r="G276" s="60"/>
      <c r="H276" s="48"/>
      <c r="I276" s="56"/>
      <c r="J276" s="56"/>
      <c r="K276" s="37"/>
      <c r="L276" s="56"/>
      <c r="M276" s="56"/>
      <c r="N276" s="56"/>
      <c r="O276" s="56"/>
      <c r="P276" s="37"/>
      <c r="Q276" s="37"/>
      <c r="R276" s="37"/>
      <c r="S276" s="37"/>
      <c r="T276" s="37"/>
      <c r="U276" s="37"/>
      <c r="V276" s="48"/>
      <c r="W276" s="56"/>
      <c r="X276" s="56"/>
      <c r="Y276" s="82"/>
      <c r="Z276" s="5"/>
      <c r="AA276" s="33"/>
      <c r="AB276" s="33"/>
      <c r="AC276" s="33"/>
      <c r="AD276" s="33"/>
      <c r="AE276" s="33"/>
      <c r="AF276" s="56"/>
      <c r="AG276" s="56"/>
      <c r="AH276" s="56"/>
      <c r="AI276" s="56"/>
      <c r="AJ276" s="56"/>
      <c r="AK276" s="56"/>
      <c r="AL276" s="56"/>
      <c r="AM276" s="56"/>
      <c r="AN276" s="56"/>
      <c r="AO276" s="56"/>
      <c r="AP276" s="56"/>
      <c r="AQ276" s="56"/>
      <c r="AR276" s="56"/>
      <c r="AS276" s="56"/>
      <c r="AT276" s="56"/>
      <c r="AU276" s="56"/>
      <c r="AV276" s="56"/>
      <c r="AW276" s="56"/>
      <c r="AX276" s="56"/>
      <c r="AY276" s="56"/>
      <c r="AZ276" s="56"/>
      <c r="BA276" s="56"/>
      <c r="BB276" s="56"/>
      <c r="BC276" s="56"/>
      <c r="BD276" s="56"/>
      <c r="BE276" s="56"/>
      <c r="BF276" s="96"/>
      <c r="BG276" s="56"/>
      <c r="BH276" s="56"/>
      <c r="BI276" s="56"/>
      <c r="BJ276" s="56"/>
      <c r="BK276" s="56"/>
      <c r="BL276" s="56"/>
      <c r="BM276" s="56"/>
      <c r="BN276" s="96"/>
      <c r="BO276" s="56"/>
      <c r="BP276" s="56"/>
      <c r="BQ276" s="56"/>
      <c r="BR276" s="48"/>
      <c r="BS276" s="48"/>
      <c r="BT276" s="48"/>
      <c r="BU276" s="53"/>
      <c r="BV276" s="48"/>
      <c r="BW276" s="48"/>
      <c r="BX276" s="48"/>
      <c r="BY276" s="53"/>
      <c r="BZ276" s="48"/>
      <c r="CA276" s="48"/>
      <c r="CB276" s="48"/>
      <c r="CC276" s="53"/>
      <c r="CD276" s="48"/>
      <c r="CE276" s="48"/>
      <c r="CF276" s="48"/>
      <c r="CG276" s="53"/>
      <c r="CH276" s="48"/>
      <c r="CI276" s="48"/>
      <c r="CJ276" s="48"/>
      <c r="CK276" s="53"/>
      <c r="CL276" s="48"/>
      <c r="CM276" s="48"/>
      <c r="CN276" s="48"/>
      <c r="CO276" s="53"/>
      <c r="CP276" s="48">
        <f t="shared" si="35"/>
        <v>0</v>
      </c>
      <c r="CQ276" s="48">
        <f t="shared" si="36"/>
        <v>0</v>
      </c>
      <c r="CR276" s="48">
        <f t="shared" si="37"/>
        <v>0</v>
      </c>
      <c r="CS276" s="53"/>
      <c r="CT276" s="56"/>
      <c r="CU276" s="56"/>
      <c r="CV276" s="56"/>
      <c r="CW276" s="56"/>
      <c r="CX276" s="52"/>
      <c r="CY276" s="52"/>
      <c r="CZ276" s="52"/>
    </row>
    <row r="277" spans="1:108" x14ac:dyDescent="0.2">
      <c r="A277" s="56">
        <v>1</v>
      </c>
      <c r="B277" s="66" t="s">
        <v>331</v>
      </c>
      <c r="C277" s="56"/>
      <c r="D277" s="95" t="s">
        <v>348</v>
      </c>
      <c r="E277" s="32">
        <v>42736</v>
      </c>
      <c r="F277" s="32">
        <v>43100</v>
      </c>
      <c r="G277" s="60" t="s">
        <v>24</v>
      </c>
      <c r="H277" s="48">
        <v>-54600</v>
      </c>
      <c r="I277" s="37"/>
      <c r="J277" s="56">
        <v>9997.09</v>
      </c>
      <c r="K277" s="37">
        <f t="shared" si="34"/>
        <v>162221.76000000001</v>
      </c>
      <c r="L277" s="56">
        <v>61801.26</v>
      </c>
      <c r="M277" s="56">
        <v>51630</v>
      </c>
      <c r="N277" s="56">
        <v>48790.5</v>
      </c>
      <c r="O277" s="56">
        <v>156643.14000000001</v>
      </c>
      <c r="P277" s="37">
        <f t="shared" si="33"/>
        <v>156643.14000000001</v>
      </c>
      <c r="Q277" s="37"/>
      <c r="R277" s="37"/>
      <c r="S277" s="37"/>
      <c r="T277" s="37"/>
      <c r="U277" s="37"/>
      <c r="V277" s="48">
        <v>-13000</v>
      </c>
      <c r="W277" s="56"/>
      <c r="X277" s="56">
        <v>15575.71</v>
      </c>
      <c r="Y277" s="82">
        <v>871.6</v>
      </c>
      <c r="Z277" s="5">
        <f>SUM(AA277:AE277)</f>
        <v>16.09</v>
      </c>
      <c r="AA277" s="33">
        <v>0</v>
      </c>
      <c r="AB277" s="33">
        <v>3.4</v>
      </c>
      <c r="AC277" s="56">
        <v>2.74</v>
      </c>
      <c r="AD277" s="33">
        <v>4.95</v>
      </c>
      <c r="AE277" s="46">
        <v>5</v>
      </c>
      <c r="AF277" s="56"/>
      <c r="AG277" s="56"/>
      <c r="AH277" s="56"/>
      <c r="AI277" s="56"/>
      <c r="AJ277" s="56"/>
      <c r="AK277" s="56"/>
      <c r="AL277" s="56">
        <v>247.22</v>
      </c>
      <c r="AM277" s="56"/>
      <c r="AN277" s="56"/>
      <c r="AO277" s="56">
        <v>416.43</v>
      </c>
      <c r="AP277" s="56">
        <v>0</v>
      </c>
      <c r="AQ277" s="56">
        <v>0</v>
      </c>
      <c r="AR277" s="56">
        <v>0</v>
      </c>
      <c r="AS277" s="56">
        <v>0</v>
      </c>
      <c r="AT277" s="56">
        <v>0</v>
      </c>
      <c r="AU277" s="56">
        <v>0</v>
      </c>
      <c r="AV277" s="56">
        <v>0</v>
      </c>
      <c r="AW277" s="56">
        <v>0</v>
      </c>
      <c r="AX277" s="56">
        <v>0</v>
      </c>
      <c r="AY277" s="56">
        <v>0</v>
      </c>
      <c r="AZ277" s="56">
        <v>0</v>
      </c>
      <c r="BA277" s="56">
        <v>0</v>
      </c>
      <c r="BB277" s="56">
        <v>0</v>
      </c>
      <c r="BC277" s="56">
        <v>0</v>
      </c>
      <c r="BD277" s="56">
        <v>0</v>
      </c>
      <c r="BE277" s="56">
        <v>0</v>
      </c>
      <c r="BF277" s="96">
        <v>26673.5</v>
      </c>
      <c r="BG277" s="56">
        <v>65332.52</v>
      </c>
      <c r="BH277" s="56">
        <v>56635.08</v>
      </c>
      <c r="BI277" s="56">
        <v>8697.44</v>
      </c>
      <c r="BJ277" s="56">
        <v>0</v>
      </c>
      <c r="BK277" s="56">
        <v>0</v>
      </c>
      <c r="BL277" s="56">
        <v>0</v>
      </c>
      <c r="BM277" s="56">
        <v>0</v>
      </c>
      <c r="BN277" s="96">
        <v>42.097000000000001</v>
      </c>
      <c r="BO277" s="56">
        <v>3397.08</v>
      </c>
      <c r="BP277" s="56">
        <v>3250.67</v>
      </c>
      <c r="BQ277" s="56">
        <v>393.63</v>
      </c>
      <c r="BR277" s="48">
        <f>SUM(BR281)/AQ279*AQ277</f>
        <v>0</v>
      </c>
      <c r="BS277" s="48">
        <f>SUM(BS281)/AR279*AR277</f>
        <v>0</v>
      </c>
      <c r="BT277" s="48">
        <f>SUM(BT281)/AS279*AS277</f>
        <v>0</v>
      </c>
      <c r="BU277" s="53"/>
      <c r="BV277" s="48">
        <f>SUM(BV281)/AU279*AU277</f>
        <v>0</v>
      </c>
      <c r="BW277" s="48">
        <f>SUM(BW281)/AV279*AV277</f>
        <v>0</v>
      </c>
      <c r="BX277" s="48">
        <f>SUM(BX281)/AW279*AW277</f>
        <v>0</v>
      </c>
      <c r="BY277" s="53"/>
      <c r="BZ277" s="48">
        <f>SUM(BZ281)/AY279*AY277</f>
        <v>0</v>
      </c>
      <c r="CA277" s="48">
        <f>SUM(CA281)/AZ279*AZ277</f>
        <v>0</v>
      </c>
      <c r="CB277" s="48">
        <f>SUM(CB281)/BA279*BA277</f>
        <v>0</v>
      </c>
      <c r="CC277" s="53"/>
      <c r="CD277" s="48">
        <f>SUM(CD281)/BC279*BC277</f>
        <v>0</v>
      </c>
      <c r="CE277" s="48">
        <f>SUM(CE281)/BD279*BD277</f>
        <v>0</v>
      </c>
      <c r="CF277" s="48">
        <f>SUM(CF281)/BE279*BE277</f>
        <v>0</v>
      </c>
      <c r="CG277" s="53"/>
      <c r="CH277" s="48">
        <f>SUM(CH281)/BG279*BG277</f>
        <v>69884.88724753198</v>
      </c>
      <c r="CI277" s="48">
        <f>SUM(CI281)/BH279*BH277</f>
        <v>71728.24577299587</v>
      </c>
      <c r="CJ277" s="48">
        <f>SUM(CJ281)/BI279*BI277</f>
        <v>1784.1815596325198</v>
      </c>
      <c r="CK277" s="53"/>
      <c r="CL277" s="48">
        <f>SUM(CL281)/BK279*BK277</f>
        <v>0</v>
      </c>
      <c r="CM277" s="48">
        <f>SUM(CM281)/BL279*BL277</f>
        <v>0</v>
      </c>
      <c r="CN277" s="48">
        <f>SUM(CN281)/BM279*BM277</f>
        <v>0</v>
      </c>
      <c r="CO277" s="53"/>
      <c r="CP277" s="48">
        <f t="shared" si="35"/>
        <v>42.097000000000001</v>
      </c>
      <c r="CQ277" s="48">
        <f t="shared" si="36"/>
        <v>42.097000000000001</v>
      </c>
      <c r="CR277" s="48">
        <f t="shared" si="37"/>
        <v>0</v>
      </c>
      <c r="CS277" s="53"/>
      <c r="CT277" s="56"/>
      <c r="CU277" s="56"/>
      <c r="CV277" s="56"/>
      <c r="CW277" s="56"/>
      <c r="CX277" s="52"/>
      <c r="CY277" s="52"/>
      <c r="CZ277" s="52"/>
    </row>
    <row r="278" spans="1:108" x14ac:dyDescent="0.2">
      <c r="A278" s="56">
        <v>2</v>
      </c>
      <c r="B278" s="66" t="s">
        <v>332</v>
      </c>
      <c r="C278" s="56"/>
      <c r="D278" s="60" t="s">
        <v>20</v>
      </c>
      <c r="E278" s="32">
        <v>42736</v>
      </c>
      <c r="F278" s="32">
        <v>43100</v>
      </c>
      <c r="G278" s="60" t="s">
        <v>20</v>
      </c>
      <c r="H278" s="48">
        <v>-28600</v>
      </c>
      <c r="I278" s="56"/>
      <c r="J278" s="56">
        <v>13449.47</v>
      </c>
      <c r="K278" s="37">
        <f t="shared" si="34"/>
        <v>160658.96</v>
      </c>
      <c r="L278" s="56">
        <v>62444.06</v>
      </c>
      <c r="M278" s="56">
        <v>50496</v>
      </c>
      <c r="N278" s="56">
        <v>47718.9</v>
      </c>
      <c r="O278" s="56">
        <v>154756.9</v>
      </c>
      <c r="P278" s="37">
        <f t="shared" si="33"/>
        <v>154756.9</v>
      </c>
      <c r="Q278" s="37"/>
      <c r="R278" s="37"/>
      <c r="S278" s="37"/>
      <c r="T278" s="37"/>
      <c r="U278" s="37"/>
      <c r="V278" s="48">
        <v>12000</v>
      </c>
      <c r="W278" s="56"/>
      <c r="X278" s="56">
        <v>19351.53</v>
      </c>
      <c r="Y278" s="82">
        <v>873.4</v>
      </c>
      <c r="Z278" s="5">
        <f>SUM(AA278:AE278)</f>
        <v>16.09</v>
      </c>
      <c r="AA278" s="33">
        <v>0</v>
      </c>
      <c r="AB278" s="33">
        <v>3.4</v>
      </c>
      <c r="AC278" s="56">
        <v>2.74</v>
      </c>
      <c r="AD278" s="33">
        <v>4.95</v>
      </c>
      <c r="AE278" s="46">
        <v>5</v>
      </c>
      <c r="AF278" s="56"/>
      <c r="AG278" s="56"/>
      <c r="AH278" s="56"/>
      <c r="AI278" s="56"/>
      <c r="AJ278" s="56"/>
      <c r="AK278" s="56"/>
      <c r="AL278" s="56">
        <v>235.8</v>
      </c>
      <c r="AM278" s="56"/>
      <c r="AN278" s="56"/>
      <c r="AO278" s="56">
        <v>438.17</v>
      </c>
      <c r="AP278" s="56">
        <v>0</v>
      </c>
      <c r="AQ278" s="56">
        <v>0</v>
      </c>
      <c r="AR278" s="56">
        <v>0</v>
      </c>
      <c r="AS278" s="56">
        <v>0</v>
      </c>
      <c r="AT278" s="56">
        <v>0</v>
      </c>
      <c r="AU278" s="56">
        <v>0</v>
      </c>
      <c r="AV278" s="56">
        <v>0</v>
      </c>
      <c r="AW278" s="56">
        <v>0</v>
      </c>
      <c r="AX278" s="56">
        <v>0</v>
      </c>
      <c r="AY278" s="56">
        <v>0</v>
      </c>
      <c r="AZ278" s="56">
        <v>0</v>
      </c>
      <c r="BA278" s="56">
        <v>0</v>
      </c>
      <c r="BB278" s="56">
        <v>0</v>
      </c>
      <c r="BC278" s="56">
        <v>0</v>
      </c>
      <c r="BD278" s="56">
        <v>0</v>
      </c>
      <c r="BE278" s="56">
        <v>0</v>
      </c>
      <c r="BF278" s="96">
        <v>26620</v>
      </c>
      <c r="BG278" s="56">
        <v>62780.28</v>
      </c>
      <c r="BH278" s="56">
        <v>55584.39</v>
      </c>
      <c r="BI278" s="56">
        <v>7195.89</v>
      </c>
      <c r="BJ278" s="56">
        <v>0</v>
      </c>
      <c r="BK278" s="56">
        <v>0</v>
      </c>
      <c r="BL278" s="56">
        <v>0</v>
      </c>
      <c r="BM278" s="56">
        <v>0</v>
      </c>
      <c r="BN278" s="96">
        <v>42.457000000000001</v>
      </c>
      <c r="BO278" s="56">
        <v>3429.31</v>
      </c>
      <c r="BP278" s="56">
        <v>3322.72</v>
      </c>
      <c r="BQ278" s="56">
        <v>342.39</v>
      </c>
      <c r="BR278" s="48">
        <f>SUM(BR281)/AQ279*AQ278</f>
        <v>0</v>
      </c>
      <c r="BS278" s="48">
        <f>SUM(BS281)/AR279*AR278</f>
        <v>0</v>
      </c>
      <c r="BT278" s="48">
        <f>SUM(BT281)/AS279*AS278</f>
        <v>0</v>
      </c>
      <c r="BU278" s="53"/>
      <c r="BV278" s="48">
        <f>SUM(BV281)/AU279*AU278</f>
        <v>0</v>
      </c>
      <c r="BW278" s="48">
        <f>SUM(BW281)/AV279*AV278</f>
        <v>0</v>
      </c>
      <c r="BX278" s="48">
        <f>SUM(BX281)/AW279*AW278</f>
        <v>0</v>
      </c>
      <c r="BY278" s="53"/>
      <c r="BZ278" s="48">
        <f>SUM(BZ281)/AY279*AY278</f>
        <v>0</v>
      </c>
      <c r="CA278" s="48">
        <f>SUM(CA281)/AZ279*AZ278</f>
        <v>0</v>
      </c>
      <c r="CB278" s="48">
        <f>SUM(CB281)/BA279*BA278</f>
        <v>0</v>
      </c>
      <c r="CC278" s="53"/>
      <c r="CD278" s="48">
        <f>SUM(CD281)/BC279*BC278</f>
        <v>0</v>
      </c>
      <c r="CE278" s="48">
        <f>SUM(CE281)/BD279*BD278</f>
        <v>0</v>
      </c>
      <c r="CF278" s="48">
        <f>SUM(CF281)/BE279*BE278</f>
        <v>0</v>
      </c>
      <c r="CG278" s="53"/>
      <c r="CH278" s="48">
        <f>SUM(CH281)/BG279*BG278</f>
        <v>67154.807271608181</v>
      </c>
      <c r="CI278" s="48">
        <f>SUM(CI281)/BH279*BH278</f>
        <v>70397.548428678012</v>
      </c>
      <c r="CJ278" s="48">
        <f>SUM(CJ281)/BI279*BI278</f>
        <v>1476.1555403824634</v>
      </c>
      <c r="CK278" s="53"/>
      <c r="CL278" s="48">
        <f>SUM(CL281)/BK279*BK278</f>
        <v>0</v>
      </c>
      <c r="CM278" s="48">
        <f>SUM(CM281)/BL279*BL278</f>
        <v>0</v>
      </c>
      <c r="CN278" s="48">
        <f>SUM(CN281)/BM279*BM278</f>
        <v>0</v>
      </c>
      <c r="CO278" s="53"/>
      <c r="CP278" s="48">
        <f t="shared" si="35"/>
        <v>42.457000000000001</v>
      </c>
      <c r="CQ278" s="48">
        <f t="shared" si="36"/>
        <v>42.457000000000001</v>
      </c>
      <c r="CR278" s="48">
        <f t="shared" si="37"/>
        <v>0</v>
      </c>
      <c r="CS278" s="53"/>
      <c r="CT278" s="56"/>
      <c r="CU278" s="56"/>
      <c r="CV278" s="56"/>
      <c r="CW278" s="56"/>
      <c r="CX278" s="52"/>
      <c r="CY278" s="52">
        <v>1</v>
      </c>
      <c r="CZ278" s="52">
        <v>1231</v>
      </c>
    </row>
    <row r="279" spans="1:108" s="23" customFormat="1" ht="29.25" customHeight="1" x14ac:dyDescent="0.2">
      <c r="A279" s="54"/>
      <c r="B279" s="72" t="s">
        <v>75</v>
      </c>
      <c r="C279" s="28"/>
      <c r="D279" s="28"/>
      <c r="E279" s="29"/>
      <c r="F279" s="29"/>
      <c r="G279" s="29"/>
      <c r="H279" s="54">
        <f t="shared" ref="H279:X279" si="38">SUM(H14:H278)</f>
        <v>6725500</v>
      </c>
      <c r="I279" s="54">
        <f t="shared" si="38"/>
        <v>-7048.2899999999991</v>
      </c>
      <c r="J279" s="54">
        <f t="shared" si="38"/>
        <v>8045137.1799999988</v>
      </c>
      <c r="K279" s="39">
        <f t="shared" si="34"/>
        <v>38806235.109999992</v>
      </c>
      <c r="L279" s="54">
        <f t="shared" si="38"/>
        <v>20893703.609999996</v>
      </c>
      <c r="M279" s="54">
        <f t="shared" si="38"/>
        <v>9291553.3200000022</v>
      </c>
      <c r="N279" s="54">
        <f t="shared" si="38"/>
        <v>8620978.1799999941</v>
      </c>
      <c r="O279" s="54">
        <f t="shared" si="38"/>
        <v>37520802.190000005</v>
      </c>
      <c r="P279" s="54">
        <f t="shared" si="38"/>
        <v>37520802.190000005</v>
      </c>
      <c r="Q279" s="54">
        <f t="shared" si="38"/>
        <v>0</v>
      </c>
      <c r="R279" s="54">
        <f t="shared" si="38"/>
        <v>0</v>
      </c>
      <c r="S279" s="54">
        <f t="shared" si="38"/>
        <v>0</v>
      </c>
      <c r="T279" s="54">
        <f t="shared" si="38"/>
        <v>0</v>
      </c>
      <c r="U279" s="54">
        <f t="shared" si="38"/>
        <v>0</v>
      </c>
      <c r="V279" s="54">
        <f t="shared" si="38"/>
        <v>7854700</v>
      </c>
      <c r="W279" s="54">
        <f t="shared" si="38"/>
        <v>-3807.45</v>
      </c>
      <c r="X279" s="54">
        <f t="shared" si="38"/>
        <v>9327329.2599999998</v>
      </c>
      <c r="Y279" s="34" t="e">
        <f>SUM(#REF!,#REF!,Y250,Y244,Y209)</f>
        <v>#REF!</v>
      </c>
      <c r="Z279" s="91"/>
      <c r="AA279" s="34"/>
      <c r="AB279" s="34"/>
      <c r="AC279" s="34"/>
      <c r="AD279" s="34"/>
      <c r="AE279" s="34"/>
      <c r="AF279" s="54">
        <f>SUM(AF14:AF278)</f>
        <v>19</v>
      </c>
      <c r="AG279" s="54">
        <f>SUM(AG14:AG278)</f>
        <v>19</v>
      </c>
      <c r="AH279" s="54">
        <f>SUM(AH14:AH278)</f>
        <v>0</v>
      </c>
      <c r="AI279" s="54">
        <f>SUM(AI14:AI278)</f>
        <v>66640.289999999994</v>
      </c>
      <c r="AJ279" s="54"/>
      <c r="AK279" s="54">
        <f>SUM(AK14:AK278)</f>
        <v>-902.61</v>
      </c>
      <c r="AL279" s="54">
        <f>SUM(AL14:AL278)</f>
        <v>16132287.970000003</v>
      </c>
      <c r="AM279" s="54"/>
      <c r="AN279" s="54">
        <f t="shared" ref="AN279:AS279" si="39">SUM(AN14:AN278)</f>
        <v>-12989.25</v>
      </c>
      <c r="AO279" s="54">
        <f t="shared" si="39"/>
        <v>19327231.660000011</v>
      </c>
      <c r="AP279" s="54">
        <f t="shared" si="39"/>
        <v>355750.61</v>
      </c>
      <c r="AQ279" s="54">
        <f t="shared" si="39"/>
        <v>15050681.479999999</v>
      </c>
      <c r="AR279" s="54">
        <f t="shared" si="39"/>
        <v>14014411.589999998</v>
      </c>
      <c r="AS279" s="54">
        <f t="shared" si="39"/>
        <v>4399879.0799999991</v>
      </c>
      <c r="AT279" s="54">
        <f t="shared" ref="AT279:BR279" si="40">SUM(AT14:AT278)</f>
        <v>357307.25700000027</v>
      </c>
      <c r="AU279" s="54">
        <f t="shared" si="40"/>
        <v>8745056.3000000045</v>
      </c>
      <c r="AV279" s="54">
        <f t="shared" si="40"/>
        <v>8230991.2100000037</v>
      </c>
      <c r="AW279" s="54">
        <f t="shared" si="40"/>
        <v>2540210.6599999997</v>
      </c>
      <c r="AX279" s="54">
        <f t="shared" si="40"/>
        <v>21896.593000000008</v>
      </c>
      <c r="AY279" s="54">
        <f t="shared" si="40"/>
        <v>38168473.189999998</v>
      </c>
      <c r="AZ279" s="54">
        <f t="shared" si="40"/>
        <v>37401300.560000017</v>
      </c>
      <c r="BA279" s="54">
        <f t="shared" si="40"/>
        <v>11256187.640000002</v>
      </c>
      <c r="BB279" s="54">
        <f t="shared" si="40"/>
        <v>3059.8180000000002</v>
      </c>
      <c r="BC279" s="54">
        <f t="shared" si="40"/>
        <v>335087.94999999995</v>
      </c>
      <c r="BD279" s="54">
        <f t="shared" si="40"/>
        <v>353184.85</v>
      </c>
      <c r="BE279" s="54">
        <f t="shared" si="40"/>
        <v>55122.65</v>
      </c>
      <c r="BF279" s="54">
        <f t="shared" si="40"/>
        <v>4187058.3140000016</v>
      </c>
      <c r="BG279" s="54">
        <f t="shared" si="40"/>
        <v>13012449.869999994</v>
      </c>
      <c r="BH279" s="54">
        <f t="shared" si="40"/>
        <v>10599421.060000001</v>
      </c>
      <c r="BI279" s="54">
        <f t="shared" si="40"/>
        <v>2413028.8099999982</v>
      </c>
      <c r="BJ279" s="54">
        <f t="shared" si="40"/>
        <v>29.710999999999999</v>
      </c>
      <c r="BK279" s="54">
        <f t="shared" si="40"/>
        <v>133703.51</v>
      </c>
      <c r="BL279" s="54">
        <f t="shared" si="40"/>
        <v>89166.59</v>
      </c>
      <c r="BM279" s="54">
        <f t="shared" si="40"/>
        <v>44536.92</v>
      </c>
      <c r="BN279" s="54">
        <f t="shared" si="40"/>
        <v>15103.588000000005</v>
      </c>
      <c r="BO279" s="54">
        <f t="shared" si="40"/>
        <v>1221373.620000001</v>
      </c>
      <c r="BP279" s="54">
        <f t="shared" si="40"/>
        <v>1167561.55</v>
      </c>
      <c r="BQ279" s="54">
        <f t="shared" si="40"/>
        <v>300848.5900000002</v>
      </c>
      <c r="BR279" s="54">
        <f t="shared" si="40"/>
        <v>14235404.079999996</v>
      </c>
      <c r="BS279" s="54">
        <f t="shared" ref="BS279:BT279" si="41">SUM(BS14:BS278)</f>
        <v>14685337.330000006</v>
      </c>
      <c r="BT279" s="54">
        <f t="shared" si="41"/>
        <v>572188.34</v>
      </c>
      <c r="BU279" s="54"/>
      <c r="BV279" s="54">
        <f t="shared" ref="BV279:BX279" si="42">SUM(BV14:BV278)</f>
        <v>8809913.1499999948</v>
      </c>
      <c r="BW279" s="54">
        <f t="shared" si="42"/>
        <v>8808989.2299999967</v>
      </c>
      <c r="BX279" s="54">
        <f t="shared" si="42"/>
        <v>596963.08999999973</v>
      </c>
      <c r="BY279" s="54"/>
      <c r="BZ279" s="54">
        <f t="shared" ref="BZ279:CB279" si="43">SUM(BZ14:BZ278)</f>
        <v>38342597.169999979</v>
      </c>
      <c r="CA279" s="54">
        <f t="shared" si="43"/>
        <v>38065635.579999968</v>
      </c>
      <c r="CB279" s="54">
        <f t="shared" si="43"/>
        <v>3374015.68</v>
      </c>
      <c r="CC279" s="54"/>
      <c r="CD279" s="54">
        <f t="shared" ref="CD279:CF279" si="44">SUM(CD14:CD278)</f>
        <v>338342.75000000006</v>
      </c>
      <c r="CE279" s="54">
        <f t="shared" si="44"/>
        <v>327660.73</v>
      </c>
      <c r="CF279" s="54">
        <f t="shared" si="44"/>
        <v>10682.02</v>
      </c>
      <c r="CG279" s="54"/>
      <c r="CH279" s="54">
        <f t="shared" ref="CH279:CJ279" si="45">SUM(CH14:CH278)</f>
        <v>13919156.830000008</v>
      </c>
      <c r="CI279" s="54">
        <f t="shared" si="45"/>
        <v>13424151.229999999</v>
      </c>
      <c r="CJ279" s="54">
        <f t="shared" si="45"/>
        <v>495005.60000000056</v>
      </c>
      <c r="CK279" s="54"/>
      <c r="CL279" s="54">
        <f t="shared" ref="CL279:CN279" si="46">SUM(CL14:CL278)</f>
        <v>131961.19</v>
      </c>
      <c r="CM279" s="54">
        <f t="shared" si="46"/>
        <v>98253.2</v>
      </c>
      <c r="CN279" s="54">
        <f t="shared" si="46"/>
        <v>33687.99</v>
      </c>
      <c r="CO279" s="54"/>
      <c r="CP279" s="54">
        <f t="shared" si="35"/>
        <v>15103.588000000005</v>
      </c>
      <c r="CQ279" s="54">
        <f t="shared" si="36"/>
        <v>15103.588000000005</v>
      </c>
      <c r="CR279" s="54">
        <f t="shared" si="37"/>
        <v>0</v>
      </c>
      <c r="CS279" s="54"/>
      <c r="CT279" s="54"/>
      <c r="CU279" s="54"/>
      <c r="CV279" s="54"/>
      <c r="CW279" s="54">
        <f>SUM(CW14:CW278)</f>
        <v>114729.41000000002</v>
      </c>
      <c r="CX279" s="54">
        <f t="shared" ref="CX279:CZ279" si="47">SUM(CX14:CX278)</f>
        <v>35</v>
      </c>
      <c r="CY279" s="54">
        <f t="shared" si="47"/>
        <v>426</v>
      </c>
      <c r="CZ279" s="54">
        <f t="shared" si="47"/>
        <v>3990044.709999999</v>
      </c>
      <c r="DA279" s="24"/>
      <c r="DB279" s="24"/>
      <c r="DC279" s="24"/>
      <c r="DD279" s="24"/>
    </row>
    <row r="281" spans="1:108" hidden="1" x14ac:dyDescent="0.2">
      <c r="BR281" s="1">
        <v>14235404.08</v>
      </c>
      <c r="BS281" s="1">
        <v>14685337.33</v>
      </c>
      <c r="BT281" s="1">
        <v>572188.34</v>
      </c>
      <c r="BV281" s="1">
        <v>8809913.1500000004</v>
      </c>
      <c r="BW281" s="1">
        <v>8808989.2300000004</v>
      </c>
      <c r="BX281" s="1">
        <v>596963.09</v>
      </c>
      <c r="BZ281" s="1">
        <v>38342597.170000002</v>
      </c>
      <c r="CA281" s="1">
        <v>38065635.579999998</v>
      </c>
      <c r="CB281" s="1">
        <v>3374015.68</v>
      </c>
      <c r="CD281" s="1">
        <v>338342.75</v>
      </c>
      <c r="CE281" s="1">
        <v>327660.73</v>
      </c>
      <c r="CF281" s="1">
        <v>10682.02</v>
      </c>
      <c r="CH281" s="1">
        <v>13919156.83</v>
      </c>
      <c r="CI281" s="1">
        <v>13424151.23</v>
      </c>
      <c r="CJ281" s="1">
        <v>495005.6</v>
      </c>
      <c r="CL281" s="1">
        <v>131961.19</v>
      </c>
      <c r="CM281" s="1">
        <v>98253.2</v>
      </c>
      <c r="CN281" s="1">
        <v>33687.99</v>
      </c>
      <c r="CP281" s="55">
        <f>SUM(BN279)</f>
        <v>15103.588000000005</v>
      </c>
      <c r="CQ281" s="1">
        <v>15104</v>
      </c>
      <c r="CR281" s="111">
        <f t="shared" si="37"/>
        <v>-0.41199999999480497</v>
      </c>
    </row>
    <row r="282" spans="1:108" hidden="1" x14ac:dyDescent="0.2">
      <c r="J282" s="22"/>
      <c r="L282" s="22"/>
      <c r="M282" s="22"/>
      <c r="N282" s="22"/>
      <c r="O282" s="22"/>
      <c r="P282" s="22"/>
      <c r="BR282" s="55">
        <f>SUM(BR281-BR279)</f>
        <v>3.7252902984619141E-9</v>
      </c>
      <c r="BS282" s="55">
        <f t="shared" ref="BS282:BT282" si="48">SUM(BS281-BS279)</f>
        <v>-5.5879354476928711E-9</v>
      </c>
      <c r="BT282" s="55">
        <f t="shared" si="48"/>
        <v>0</v>
      </c>
      <c r="BV282" s="55">
        <f>SUM(BV281-BV279)</f>
        <v>5.5879354476928711E-9</v>
      </c>
      <c r="BW282" s="55">
        <f t="shared" ref="BW282" si="49">SUM(BW281-BW279)</f>
        <v>3.7252902984619141E-9</v>
      </c>
      <c r="BX282" s="55">
        <f t="shared" ref="BX282" si="50">SUM(BX281-BX279)</f>
        <v>2.3283064365386963E-10</v>
      </c>
      <c r="BZ282" s="55">
        <f>SUM(BZ281-BZ279)</f>
        <v>2.2351741790771484E-8</v>
      </c>
      <c r="CA282" s="55">
        <f t="shared" ref="CA282" si="51">SUM(CA281-CA279)</f>
        <v>2.9802322387695313E-8</v>
      </c>
      <c r="CB282" s="55">
        <f t="shared" ref="CB282" si="52">SUM(CB281-CB279)</f>
        <v>0</v>
      </c>
      <c r="CD282" s="55">
        <f>SUM(CD281-CD279)</f>
        <v>-5.8207660913467407E-11</v>
      </c>
      <c r="CE282" s="55">
        <f t="shared" ref="CE282" si="53">SUM(CE281-CE279)</f>
        <v>0</v>
      </c>
      <c r="CF282" s="55">
        <f t="shared" ref="CF282" si="54">SUM(CF281-CF279)</f>
        <v>0</v>
      </c>
      <c r="CH282" s="55">
        <f>SUM(CH281-CH279)</f>
        <v>-7.4505805969238281E-9</v>
      </c>
      <c r="CI282" s="55">
        <f t="shared" ref="CI282" si="55">SUM(CI281-CI279)</f>
        <v>1.862645149230957E-9</v>
      </c>
      <c r="CJ282" s="55">
        <f t="shared" ref="CJ282" si="56">SUM(CJ281-CJ279)</f>
        <v>-5.8207660913467407E-10</v>
      </c>
      <c r="CL282" s="55">
        <f>SUM(CL281-CL279)</f>
        <v>0</v>
      </c>
      <c r="CM282" s="55">
        <f t="shared" ref="CM282" si="57">SUM(CM281-CM279)</f>
        <v>0</v>
      </c>
      <c r="CN282" s="55">
        <f t="shared" ref="CN282" si="58">SUM(CN281-CN279)</f>
        <v>0</v>
      </c>
      <c r="CP282" s="55">
        <f>SUM(CP281-CP279)</f>
        <v>0</v>
      </c>
      <c r="CQ282" s="55">
        <f t="shared" ref="CQ282" si="59">SUM(CQ281-CQ279)</f>
        <v>0.41199999999480497</v>
      </c>
      <c r="CR282" s="55">
        <f t="shared" ref="CR282" si="60">SUM(CR281-CR279)</f>
        <v>-0.41199999999480497</v>
      </c>
      <c r="CW282" s="35"/>
    </row>
    <row r="283" spans="1:108" ht="15" x14ac:dyDescent="0.2">
      <c r="A283" s="99"/>
      <c r="D283" s="100"/>
      <c r="CW283" s="43"/>
    </row>
    <row r="284" spans="1:108" ht="15" x14ac:dyDescent="0.2">
      <c r="A284" s="99"/>
      <c r="D284" s="100"/>
      <c r="CW284" s="43"/>
    </row>
    <row r="285" spans="1:108" x14ac:dyDescent="0.2">
      <c r="H285" s="55"/>
      <c r="CW285" s="43"/>
    </row>
    <row r="286" spans="1:108" x14ac:dyDescent="0.2">
      <c r="B286" s="112"/>
      <c r="D286" s="98"/>
    </row>
    <row r="288" spans="1:108" x14ac:dyDescent="0.2">
      <c r="B288" s="112"/>
      <c r="D288" s="98"/>
    </row>
    <row r="290" spans="2:2" x14ac:dyDescent="0.2">
      <c r="B290" s="101"/>
    </row>
  </sheetData>
  <mergeCells count="220">
    <mergeCell ref="AA11:AE11"/>
    <mergeCell ref="B12:F12"/>
    <mergeCell ref="CP8:CP10"/>
    <mergeCell ref="CB8:CB10"/>
    <mergeCell ref="CC8:CC10"/>
    <mergeCell ref="CA8:CA10"/>
    <mergeCell ref="BN8:BN10"/>
    <mergeCell ref="BO8:BO10"/>
    <mergeCell ref="R7:R10"/>
    <mergeCell ref="S7:S10"/>
    <mergeCell ref="BR7:BU7"/>
    <mergeCell ref="BV7:BY7"/>
    <mergeCell ref="BT8:BT10"/>
    <mergeCell ref="BZ8:BZ10"/>
    <mergeCell ref="BV8:BV10"/>
    <mergeCell ref="BW8:BW10"/>
    <mergeCell ref="BX8:BX10"/>
    <mergeCell ref="BY8:BY10"/>
    <mergeCell ref="P7:P10"/>
    <mergeCell ref="Q7:Q10"/>
    <mergeCell ref="AN5:AN10"/>
    <mergeCell ref="AO5:AO10"/>
    <mergeCell ref="W5:W10"/>
    <mergeCell ref="X5:X10"/>
    <mergeCell ref="BV6:BY6"/>
    <mergeCell ref="BZ6:CC6"/>
    <mergeCell ref="BZ7:CC7"/>
    <mergeCell ref="CD6:CG6"/>
    <mergeCell ref="BG8:BG10"/>
    <mergeCell ref="BF6:BI6"/>
    <mergeCell ref="BR6:BU6"/>
    <mergeCell ref="BU8:BU10"/>
    <mergeCell ref="BR8:BR10"/>
    <mergeCell ref="BJ6:BM6"/>
    <mergeCell ref="BS8:BS10"/>
    <mergeCell ref="BI8:BI10"/>
    <mergeCell ref="BM8:BM10"/>
    <mergeCell ref="BH8:BH10"/>
    <mergeCell ref="BN6:BQ6"/>
    <mergeCell ref="BQ8:BQ10"/>
    <mergeCell ref="BL8:BL10"/>
    <mergeCell ref="BK8:BK10"/>
    <mergeCell ref="AX7:BA7"/>
    <mergeCell ref="CR8:CR10"/>
    <mergeCell ref="CO8:CO10"/>
    <mergeCell ref="CH7:CK7"/>
    <mergeCell ref="CH8:CH10"/>
    <mergeCell ref="CF8:CF10"/>
    <mergeCell ref="CD8:CD10"/>
    <mergeCell ref="CE8:CE10"/>
    <mergeCell ref="CI8:CI10"/>
    <mergeCell ref="CJ8:CJ10"/>
    <mergeCell ref="CK8:CK10"/>
    <mergeCell ref="CM8:CM10"/>
    <mergeCell ref="CL8:CL10"/>
    <mergeCell ref="BC8:BC10"/>
    <mergeCell ref="BB8:BB10"/>
    <mergeCell ref="BP8:BP10"/>
    <mergeCell ref="BD8:BD10"/>
    <mergeCell ref="BE8:BE10"/>
    <mergeCell ref="BB7:BE7"/>
    <mergeCell ref="CD4:CG4"/>
    <mergeCell ref="AK5:AK10"/>
    <mergeCell ref="AX5:BA5"/>
    <mergeCell ref="AT6:AW6"/>
    <mergeCell ref="Z6:AE6"/>
    <mergeCell ref="AP6:AS6"/>
    <mergeCell ref="AM5:AM10"/>
    <mergeCell ref="AT8:AT10"/>
    <mergeCell ref="AH7:AH10"/>
    <mergeCell ref="AI7:AI10"/>
    <mergeCell ref="AL5:AL10"/>
    <mergeCell ref="AA9:AC9"/>
    <mergeCell ref="AQ8:AQ10"/>
    <mergeCell ref="AF7:AF10"/>
    <mergeCell ref="AR8:AR10"/>
    <mergeCell ref="AV8:AV10"/>
    <mergeCell ref="AP5:AS5"/>
    <mergeCell ref="AW8:AW10"/>
    <mergeCell ref="AX8:AX10"/>
    <mergeCell ref="BA8:BA10"/>
    <mergeCell ref="AY8:AY10"/>
    <mergeCell ref="Z7:Z10"/>
    <mergeCell ref="AA10:AE10"/>
    <mergeCell ref="AU8:AU10"/>
    <mergeCell ref="CD7:CG7"/>
    <mergeCell ref="AP8:AP10"/>
    <mergeCell ref="AF6:AI6"/>
    <mergeCell ref="AF5:AI5"/>
    <mergeCell ref="AJ5:AJ10"/>
    <mergeCell ref="AT4:AW4"/>
    <mergeCell ref="CH2:CK2"/>
    <mergeCell ref="CL2:CO2"/>
    <mergeCell ref="CL4:CO4"/>
    <mergeCell ref="CL6:CO6"/>
    <mergeCell ref="CH6:CK6"/>
    <mergeCell ref="AX6:BA6"/>
    <mergeCell ref="BB6:BE6"/>
    <mergeCell ref="BB3:BE3"/>
    <mergeCell ref="BJ7:BM7"/>
    <mergeCell ref="BF7:BI7"/>
    <mergeCell ref="CL5:CO5"/>
    <mergeCell ref="CH3:CK3"/>
    <mergeCell ref="CL3:CO3"/>
    <mergeCell ref="CH4:CK4"/>
    <mergeCell ref="BR4:BU4"/>
    <mergeCell ref="BN5:BQ5"/>
    <mergeCell ref="BJ4:BM4"/>
    <mergeCell ref="BN7:BQ7"/>
    <mergeCell ref="BR3:BU3"/>
    <mergeCell ref="AX4:BA4"/>
    <mergeCell ref="AT5:AW5"/>
    <mergeCell ref="AT7:AW7"/>
    <mergeCell ref="CZ7:CZ10"/>
    <mergeCell ref="CP7:CS7"/>
    <mergeCell ref="CT7:CT10"/>
    <mergeCell ref="CT5:CW6"/>
    <mergeCell ref="CX5:CZ6"/>
    <mergeCell ref="CU7:CU10"/>
    <mergeCell ref="CV7:CV10"/>
    <mergeCell ref="CW7:CW10"/>
    <mergeCell ref="CX7:CX10"/>
    <mergeCell ref="CP6:CS6"/>
    <mergeCell ref="CY7:CY10"/>
    <mergeCell ref="BJ8:BJ10"/>
    <mergeCell ref="BV4:BY4"/>
    <mergeCell ref="BZ4:CC4"/>
    <mergeCell ref="BN4:BQ4"/>
    <mergeCell ref="CS8:CS10"/>
    <mergeCell ref="CN8:CN10"/>
    <mergeCell ref="CL7:CO7"/>
    <mergeCell ref="CG8:CG10"/>
    <mergeCell ref="CQ8:CQ10"/>
    <mergeCell ref="O4:X4"/>
    <mergeCell ref="CP3:CS3"/>
    <mergeCell ref="CX2:CZ2"/>
    <mergeCell ref="CP2:CS2"/>
    <mergeCell ref="BF5:BI5"/>
    <mergeCell ref="CD2:CG2"/>
    <mergeCell ref="BV2:BY2"/>
    <mergeCell ref="BR2:BU2"/>
    <mergeCell ref="BZ3:CC3"/>
    <mergeCell ref="CD3:CG3"/>
    <mergeCell ref="BV3:BY3"/>
    <mergeCell ref="BZ2:CC2"/>
    <mergeCell ref="CP5:CS5"/>
    <mergeCell ref="CP4:CS4"/>
    <mergeCell ref="BV5:BY5"/>
    <mergeCell ref="BZ5:CC5"/>
    <mergeCell ref="CD5:CG5"/>
    <mergeCell ref="BR5:BU5"/>
    <mergeCell ref="BJ5:BM5"/>
    <mergeCell ref="CH5:CK5"/>
    <mergeCell ref="CX3:CZ4"/>
    <mergeCell ref="CT3:CW4"/>
    <mergeCell ref="CT2:CW2"/>
    <mergeCell ref="BN3:BQ3"/>
    <mergeCell ref="BF8:BF10"/>
    <mergeCell ref="BF4:BI4"/>
    <mergeCell ref="AJ4:AO4"/>
    <mergeCell ref="AP4:AS4"/>
    <mergeCell ref="I3:N3"/>
    <mergeCell ref="M6:M10"/>
    <mergeCell ref="D6:D10"/>
    <mergeCell ref="E6:E10"/>
    <mergeCell ref="F6:F10"/>
    <mergeCell ref="G6:G10"/>
    <mergeCell ref="N6:N10"/>
    <mergeCell ref="T7:T10"/>
    <mergeCell ref="AG7:AG10"/>
    <mergeCell ref="V5:V10"/>
    <mergeCell ref="AF4:AI4"/>
    <mergeCell ref="Z4:AE4"/>
    <mergeCell ref="AA8:AE8"/>
    <mergeCell ref="U5:U10"/>
    <mergeCell ref="Z5:AE5"/>
    <mergeCell ref="Z3:AE3"/>
    <mergeCell ref="AF3:AI3"/>
    <mergeCell ref="O5:O10"/>
    <mergeCell ref="P5:T6"/>
    <mergeCell ref="BB5:BE5"/>
    <mergeCell ref="A1:N1"/>
    <mergeCell ref="O2:X2"/>
    <mergeCell ref="BN2:BQ2"/>
    <mergeCell ref="BF2:BI2"/>
    <mergeCell ref="BF3:BI3"/>
    <mergeCell ref="AT3:AW3"/>
    <mergeCell ref="AX3:BA3"/>
    <mergeCell ref="AX2:BA2"/>
    <mergeCell ref="BB2:BE2"/>
    <mergeCell ref="AP3:AS3"/>
    <mergeCell ref="AP2:AS2"/>
    <mergeCell ref="AF2:AI2"/>
    <mergeCell ref="AJ2:AO2"/>
    <mergeCell ref="AT2:AW2"/>
    <mergeCell ref="BJ2:BM2"/>
    <mergeCell ref="BJ3:BM3"/>
    <mergeCell ref="AJ3:AO3"/>
    <mergeCell ref="Z2:AE2"/>
    <mergeCell ref="Y2:Y10"/>
    <mergeCell ref="O3:X3"/>
    <mergeCell ref="AS8:AS10"/>
    <mergeCell ref="AP7:AS7"/>
    <mergeCell ref="BB4:BE4"/>
    <mergeCell ref="AZ8:AZ10"/>
    <mergeCell ref="A2:A10"/>
    <mergeCell ref="B2:B10"/>
    <mergeCell ref="C2:H2"/>
    <mergeCell ref="I2:N2"/>
    <mergeCell ref="H6:H10"/>
    <mergeCell ref="L6:L10"/>
    <mergeCell ref="C5:C10"/>
    <mergeCell ref="I4:N4"/>
    <mergeCell ref="D5:H5"/>
    <mergeCell ref="I5:I10"/>
    <mergeCell ref="J5:J10"/>
    <mergeCell ref="C3:F4"/>
    <mergeCell ref="G3:H4"/>
    <mergeCell ref="K5:K10"/>
    <mergeCell ref="L5:N5"/>
  </mergeCells>
  <phoneticPr fontId="11" type="noConversion"/>
  <hyperlinks>
    <hyperlink ref="AP3" location="Par392" display="Par392"/>
    <hyperlink ref="AT3" location="Par392" display="Par392"/>
    <hyperlink ref="AX3" location="Par392" display="Par392"/>
    <hyperlink ref="BB3" location="Par392" display="Par392"/>
    <hyperlink ref="BN3" location="Par392" display="Par392"/>
    <hyperlink ref="BR3" location="Par392" display="Par392"/>
    <hyperlink ref="BV3" location="Par392" display="Par392"/>
    <hyperlink ref="BZ3" location="Par392" display="Par392"/>
    <hyperlink ref="CD3" location="Par392" display="Par392"/>
    <hyperlink ref="CP3" location="Par392" display="Par392"/>
    <hyperlink ref="BF3" location="Par392" display="Par392"/>
    <hyperlink ref="BJ3" location="Par392" display="Par392"/>
    <hyperlink ref="CH3" location="Par392" display="Par392"/>
    <hyperlink ref="CL3" location="Par392" display="Par392"/>
  </hyperlinks>
  <pageMargins left="0.31496062992125984" right="0.11811023622047245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об исп. дог упр. за 2017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auto_1</cp:lastModifiedBy>
  <cp:lastPrinted>2018-03-30T07:05:37Z</cp:lastPrinted>
  <dcterms:created xsi:type="dcterms:W3CDTF">1996-10-08T23:32:33Z</dcterms:created>
  <dcterms:modified xsi:type="dcterms:W3CDTF">2018-04-02T13:10:12Z</dcterms:modified>
</cp:coreProperties>
</file>